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827"/>
  <workbookPr codeName="ThisWorkbook"/>
  <mc:AlternateContent xmlns:mc="http://schemas.openxmlformats.org/markup-compatibility/2006">
    <mc:Choice Requires="x15">
      <x15ac:absPath xmlns:x15ac="http://schemas.microsoft.com/office/spreadsheetml/2010/11/ac" url="https://taxcalc-my.sharepoint.com/personal/dean_shepherd_taxcalc_com/Documents/MTD/Spreadsheets/"/>
    </mc:Choice>
  </mc:AlternateContent>
  <xr:revisionPtr revIDLastSave="106" documentId="8_{DC2192E6-C599-4114-BF1F-605C34465387}" xr6:coauthVersionLast="47" xr6:coauthVersionMax="47" xr10:uidLastSave="{8C1E608B-0B25-43B2-AF92-35B85D880329}"/>
  <bookViews>
    <workbookView xWindow="-120" yWindow="-120" windowWidth="29040" windowHeight="17640" xr2:uid="{00000000-000D-0000-FFFF-FFFF00000000}"/>
  </bookViews>
  <sheets>
    <sheet name="Information" sheetId="4" r:id="rId1"/>
    <sheet name=" VAT filing totals" sheetId="1" r:id="rId2"/>
    <sheet name="Business filing totals" sheetId="12" r:id="rId3"/>
    <sheet name="Sales transactions (outputs)" sheetId="2" r:id="rId4"/>
    <sheet name="Purchase transactions (inputs)" sheetId="5" r:id="rId5"/>
    <sheet name="VAT rates" sheetId="8" r:id="rId6"/>
    <sheet name="Business filing codes" sheetId="11" r:id="rId7"/>
  </sheets>
  <definedNames>
    <definedName name="_xlnm._FilterDatabase" localSheetId="4" hidden="1">'Purchase transactions (inputs)'!$A$11:$H$11</definedName>
    <definedName name="_xlnm._FilterDatabase" localSheetId="3" hidden="1">'Sales transactions (outputs)'!$A$12:$K$14</definedName>
    <definedName name="Box_8" localSheetId="2">'Business filing totals'!$B$26</definedName>
    <definedName name="Box_8">' VAT filing totals'!$B$25</definedName>
    <definedName name="_xlnm.Print_Area" localSheetId="6">'Business filing codes'!Print_Area_Formula</definedName>
    <definedName name="_xlnm.Print_Area" localSheetId="2">'Business filing totals'!Print_Area_Formula</definedName>
    <definedName name="_xlnm.Print_Area" localSheetId="0">Information!$A$2:$D$10</definedName>
    <definedName name="_xlnm.Print_Area" localSheetId="3">'Sales transactions (outputs)'!$A$2:$J$203</definedName>
    <definedName name="_xlnm.Print_Area">Print_Area_Formula</definedName>
    <definedName name="Print_Area_Formula" localSheetId="6">OFFSET('Sales transactions (outputs)'!$A$2,0,0,COUNTA('Sales transactions (outputs)'!$A1048567:$A4993),COUNTA('Sales transactions (outputs)'!#REF!))</definedName>
    <definedName name="Print_Area_Formula" localSheetId="2">OFFSET('Sales transactions (outputs)'!$A$2,0,0,COUNTA('Sales transactions (outputs)'!$A1048567:$A4993),COUNTA('Sales transactions (outputs)'!#REF!))</definedName>
    <definedName name="Print_Area_Formula">OFFSET('Sales transactions (outputs)'!$A$2,0,0,COUNTA('Sales transactions (outputs)'!$A1048567:$A4993),COUNTA('Sales transactions (outputs)'!#REF!))</definedName>
    <definedName name="_xlnm.Print_Titles" localSheetId="4">'Purchase transactions (inputs)'!$2:$10</definedName>
    <definedName name="_xlnm.Print_Titles" localSheetId="3">'Sales transactions (outputs)'!$2:$11</definedName>
    <definedName name="Table1a" localSheetId="6">'Business filing codes'!$B$6:$B$24</definedName>
    <definedName name="Table1a">'VAT rates'!$B$6:$E$13</definedName>
    <definedName name="VAT_raate" localSheetId="6">#REF!</definedName>
    <definedName name="VAT_raate" localSheetId="2">#REF!</definedName>
    <definedName name="VAT_raate">#REF!</definedName>
    <definedName name="VAT_rates" localSheetId="6">#REF!</definedName>
    <definedName name="VAT_rates" localSheetId="2">#REF!</definedName>
    <definedName name="VAT_rates">#REF!</definedName>
    <definedName name="Version_1.0">Information!$C$5</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6" i="5" l="1"/>
  <c r="B5" i="5"/>
  <c r="B4" i="5"/>
  <c r="B6" i="12"/>
  <c r="B5" i="12"/>
  <c r="B6" i="2"/>
  <c r="B5" i="2"/>
  <c r="B4" i="2"/>
  <c r="B4" i="12"/>
  <c r="B30" i="12"/>
  <c r="J203" i="5" l="1"/>
  <c r="J202" i="5"/>
  <c r="J201" i="5"/>
  <c r="J200" i="5"/>
  <c r="J199" i="5"/>
  <c r="J198" i="5"/>
  <c r="J197" i="5"/>
  <c r="J196" i="5"/>
  <c r="J195" i="5"/>
  <c r="J194" i="5"/>
  <c r="J193" i="5"/>
  <c r="J192" i="5"/>
  <c r="J191" i="5"/>
  <c r="J190" i="5"/>
  <c r="J189" i="5"/>
  <c r="J188" i="5"/>
  <c r="J187" i="5"/>
  <c r="J186" i="5"/>
  <c r="J185" i="5"/>
  <c r="J184" i="5"/>
  <c r="J183" i="5"/>
  <c r="J182" i="5"/>
  <c r="J181" i="5"/>
  <c r="J180" i="5"/>
  <c r="J179" i="5"/>
  <c r="J178" i="5"/>
  <c r="J177" i="5"/>
  <c r="J176" i="5"/>
  <c r="J175" i="5"/>
  <c r="J174" i="5"/>
  <c r="J173" i="5"/>
  <c r="J172" i="5"/>
  <c r="J171" i="5"/>
  <c r="J170" i="5"/>
  <c r="J169" i="5"/>
  <c r="J168" i="5"/>
  <c r="J167" i="5"/>
  <c r="J166" i="5"/>
  <c r="J165" i="5"/>
  <c r="J164" i="5"/>
  <c r="J163" i="5"/>
  <c r="J162" i="5"/>
  <c r="J161" i="5"/>
  <c r="J160" i="5"/>
  <c r="J159" i="5"/>
  <c r="J158" i="5"/>
  <c r="J157" i="5"/>
  <c r="J156" i="5"/>
  <c r="J155" i="5"/>
  <c r="J154" i="5"/>
  <c r="J153" i="5"/>
  <c r="J152" i="5"/>
  <c r="J151" i="5"/>
  <c r="J150" i="5"/>
  <c r="J149" i="5"/>
  <c r="J148" i="5"/>
  <c r="J147" i="5"/>
  <c r="J146" i="5"/>
  <c r="J145" i="5"/>
  <c r="J144" i="5"/>
  <c r="J143" i="5"/>
  <c r="J142" i="5"/>
  <c r="J141" i="5"/>
  <c r="J140" i="5"/>
  <c r="J139" i="5"/>
  <c r="J138" i="5"/>
  <c r="J137" i="5"/>
  <c r="J136" i="5"/>
  <c r="J135" i="5"/>
  <c r="J134" i="5"/>
  <c r="J133" i="5"/>
  <c r="J132" i="5"/>
  <c r="J131" i="5"/>
  <c r="J130" i="5"/>
  <c r="J129" i="5"/>
  <c r="J128" i="5"/>
  <c r="J127" i="5"/>
  <c r="J126" i="5"/>
  <c r="J125" i="5"/>
  <c r="J124" i="5"/>
  <c r="J123" i="5"/>
  <c r="J122" i="5"/>
  <c r="J121" i="5"/>
  <c r="J120" i="5"/>
  <c r="J119" i="5"/>
  <c r="J118" i="5"/>
  <c r="J117" i="5"/>
  <c r="J116" i="5"/>
  <c r="J115" i="5"/>
  <c r="J114" i="5"/>
  <c r="J113" i="5"/>
  <c r="J112" i="5"/>
  <c r="J111" i="5"/>
  <c r="J110" i="5"/>
  <c r="J109" i="5"/>
  <c r="J108" i="5"/>
  <c r="J107" i="5"/>
  <c r="J106" i="5"/>
  <c r="J105" i="5"/>
  <c r="J104" i="5"/>
  <c r="J103" i="5"/>
  <c r="J102" i="5"/>
  <c r="J101" i="5"/>
  <c r="J100" i="5"/>
  <c r="J99" i="5"/>
  <c r="J98" i="5"/>
  <c r="J97" i="5"/>
  <c r="J96" i="5"/>
  <c r="J95" i="5"/>
  <c r="J94" i="5"/>
  <c r="J93" i="5"/>
  <c r="J92" i="5"/>
  <c r="J91" i="5"/>
  <c r="J90" i="5"/>
  <c r="J89" i="5"/>
  <c r="J88" i="5"/>
  <c r="J87" i="5"/>
  <c r="J86" i="5"/>
  <c r="J85" i="5"/>
  <c r="J84" i="5"/>
  <c r="J83" i="5"/>
  <c r="J82" i="5"/>
  <c r="J81" i="5"/>
  <c r="J80" i="5"/>
  <c r="J79" i="5"/>
  <c r="J78" i="5"/>
  <c r="J77" i="5"/>
  <c r="J76" i="5"/>
  <c r="J75" i="5"/>
  <c r="J74" i="5"/>
  <c r="J73" i="5"/>
  <c r="J72" i="5"/>
  <c r="J71" i="5"/>
  <c r="J70" i="5"/>
  <c r="J69" i="5"/>
  <c r="J68" i="5"/>
  <c r="J67" i="5"/>
  <c r="J66" i="5"/>
  <c r="J65" i="5"/>
  <c r="J64" i="5"/>
  <c r="J63" i="5"/>
  <c r="J62" i="5"/>
  <c r="J61" i="5"/>
  <c r="J60" i="5"/>
  <c r="J59" i="5"/>
  <c r="J58" i="5"/>
  <c r="J57" i="5"/>
  <c r="J56" i="5"/>
  <c r="J55" i="5"/>
  <c r="J54" i="5"/>
  <c r="J53" i="5"/>
  <c r="J52" i="5"/>
  <c r="J51" i="5"/>
  <c r="J50" i="5"/>
  <c r="J49" i="5"/>
  <c r="J48" i="5"/>
  <c r="J47" i="5"/>
  <c r="J46" i="5"/>
  <c r="J45" i="5"/>
  <c r="J44" i="5"/>
  <c r="J43" i="5"/>
  <c r="J42" i="5"/>
  <c r="J41" i="5"/>
  <c r="J40" i="5"/>
  <c r="J39" i="5"/>
  <c r="J38" i="5"/>
  <c r="J37" i="5"/>
  <c r="J36" i="5"/>
  <c r="J35" i="5"/>
  <c r="J34" i="5"/>
  <c r="J33" i="5"/>
  <c r="J32" i="5"/>
  <c r="J31" i="5"/>
  <c r="J30" i="5"/>
  <c r="J29" i="5"/>
  <c r="J28" i="5"/>
  <c r="J27" i="5"/>
  <c r="J26" i="5"/>
  <c r="J25" i="5"/>
  <c r="J24" i="5"/>
  <c r="J23" i="5"/>
  <c r="J22" i="5"/>
  <c r="J21" i="5"/>
  <c r="J20" i="5"/>
  <c r="J19" i="5"/>
  <c r="J18" i="5"/>
  <c r="J17" i="5"/>
  <c r="J16" i="5"/>
  <c r="J14" i="5"/>
  <c r="J13" i="5"/>
  <c r="J15" i="5"/>
  <c r="G12" i="5"/>
  <c r="H20" i="5"/>
  <c r="I200" i="5"/>
  <c r="H200" i="5" s="1"/>
  <c r="I201" i="5"/>
  <c r="H201" i="5" s="1"/>
  <c r="I13" i="5"/>
  <c r="B23" i="12" s="1"/>
  <c r="I14" i="5"/>
  <c r="I15" i="5"/>
  <c r="I16" i="5"/>
  <c r="I17" i="5"/>
  <c r="I18" i="5"/>
  <c r="B28" i="12" s="1"/>
  <c r="I19" i="5"/>
  <c r="I21" i="5"/>
  <c r="I22" i="5"/>
  <c r="I23" i="5"/>
  <c r="I24" i="5"/>
  <c r="I25" i="5"/>
  <c r="I26" i="5"/>
  <c r="I27" i="5"/>
  <c r="B37" i="12" s="1"/>
  <c r="I28" i="5"/>
  <c r="B39" i="12" s="1"/>
  <c r="I29" i="5"/>
  <c r="H29" i="5" s="1"/>
  <c r="I30" i="5"/>
  <c r="H30" i="5" s="1"/>
  <c r="I31" i="5"/>
  <c r="H31" i="5" s="1"/>
  <c r="I32" i="5"/>
  <c r="H32" i="5" s="1"/>
  <c r="I33" i="5"/>
  <c r="H33" i="5" s="1"/>
  <c r="I34" i="5"/>
  <c r="H34" i="5" s="1"/>
  <c r="I35" i="5"/>
  <c r="H35" i="5" s="1"/>
  <c r="I36" i="5"/>
  <c r="H36" i="5" s="1"/>
  <c r="I37" i="5"/>
  <c r="H37" i="5" s="1"/>
  <c r="I38" i="5"/>
  <c r="H38" i="5" s="1"/>
  <c r="I39" i="5"/>
  <c r="H39" i="5" s="1"/>
  <c r="I40" i="5"/>
  <c r="H40" i="5" s="1"/>
  <c r="I41" i="5"/>
  <c r="H41" i="5" s="1"/>
  <c r="I42" i="5"/>
  <c r="H42" i="5" s="1"/>
  <c r="I43" i="5"/>
  <c r="H43" i="5" s="1"/>
  <c r="I44" i="5"/>
  <c r="H44" i="5" s="1"/>
  <c r="I45" i="5"/>
  <c r="H45" i="5" s="1"/>
  <c r="I46" i="5"/>
  <c r="H46" i="5" s="1"/>
  <c r="I47" i="5"/>
  <c r="H47" i="5" s="1"/>
  <c r="I48" i="5"/>
  <c r="H48" i="5" s="1"/>
  <c r="I49" i="5"/>
  <c r="H49" i="5" s="1"/>
  <c r="I50" i="5"/>
  <c r="H50" i="5" s="1"/>
  <c r="I51" i="5"/>
  <c r="H51" i="5" s="1"/>
  <c r="I52" i="5"/>
  <c r="H52" i="5" s="1"/>
  <c r="I53" i="5"/>
  <c r="H53" i="5" s="1"/>
  <c r="I54" i="5"/>
  <c r="H54" i="5" s="1"/>
  <c r="I55" i="5"/>
  <c r="H55" i="5" s="1"/>
  <c r="I56" i="5"/>
  <c r="H56" i="5" s="1"/>
  <c r="I57" i="5"/>
  <c r="H57" i="5" s="1"/>
  <c r="I58" i="5"/>
  <c r="H58" i="5" s="1"/>
  <c r="I59" i="5"/>
  <c r="H59" i="5" s="1"/>
  <c r="I60" i="5"/>
  <c r="H60" i="5" s="1"/>
  <c r="I61" i="5"/>
  <c r="H61" i="5" s="1"/>
  <c r="I62" i="5"/>
  <c r="H62" i="5" s="1"/>
  <c r="I63" i="5"/>
  <c r="H63" i="5" s="1"/>
  <c r="I64" i="5"/>
  <c r="H64" i="5" s="1"/>
  <c r="I65" i="5"/>
  <c r="H65" i="5" s="1"/>
  <c r="I66" i="5"/>
  <c r="H66" i="5" s="1"/>
  <c r="I67" i="5"/>
  <c r="H67" i="5" s="1"/>
  <c r="I68" i="5"/>
  <c r="H68" i="5" s="1"/>
  <c r="I69" i="5"/>
  <c r="H69" i="5" s="1"/>
  <c r="I70" i="5"/>
  <c r="H70" i="5" s="1"/>
  <c r="I71" i="5"/>
  <c r="H71" i="5" s="1"/>
  <c r="I72" i="5"/>
  <c r="H72" i="5" s="1"/>
  <c r="I73" i="5"/>
  <c r="H73" i="5" s="1"/>
  <c r="I74" i="5"/>
  <c r="H74" i="5" s="1"/>
  <c r="I75" i="5"/>
  <c r="H75" i="5" s="1"/>
  <c r="I76" i="5"/>
  <c r="H76" i="5" s="1"/>
  <c r="I77" i="5"/>
  <c r="H77" i="5" s="1"/>
  <c r="I78" i="5"/>
  <c r="H78" i="5" s="1"/>
  <c r="I79" i="5"/>
  <c r="H79" i="5" s="1"/>
  <c r="I80" i="5"/>
  <c r="H80" i="5" s="1"/>
  <c r="I81" i="5"/>
  <c r="H81" i="5" s="1"/>
  <c r="I82" i="5"/>
  <c r="H82" i="5" s="1"/>
  <c r="I83" i="5"/>
  <c r="H83" i="5" s="1"/>
  <c r="I84" i="5"/>
  <c r="H84" i="5" s="1"/>
  <c r="I85" i="5"/>
  <c r="H85" i="5" s="1"/>
  <c r="I86" i="5"/>
  <c r="H86" i="5" s="1"/>
  <c r="I87" i="5"/>
  <c r="H87" i="5" s="1"/>
  <c r="I88" i="5"/>
  <c r="H88" i="5" s="1"/>
  <c r="I89" i="5"/>
  <c r="H89" i="5" s="1"/>
  <c r="I90" i="5"/>
  <c r="H90" i="5" s="1"/>
  <c r="I91" i="5"/>
  <c r="H91" i="5" s="1"/>
  <c r="I92" i="5"/>
  <c r="H92" i="5" s="1"/>
  <c r="I93" i="5"/>
  <c r="H93" i="5" s="1"/>
  <c r="I94" i="5"/>
  <c r="H94" i="5" s="1"/>
  <c r="I95" i="5"/>
  <c r="H95" i="5" s="1"/>
  <c r="I96" i="5"/>
  <c r="H96" i="5" s="1"/>
  <c r="I97" i="5"/>
  <c r="H97" i="5" s="1"/>
  <c r="I98" i="5"/>
  <c r="H98" i="5" s="1"/>
  <c r="I99" i="5"/>
  <c r="H99" i="5" s="1"/>
  <c r="I100" i="5"/>
  <c r="H100" i="5" s="1"/>
  <c r="I101" i="5"/>
  <c r="H101" i="5" s="1"/>
  <c r="I102" i="5"/>
  <c r="H102" i="5" s="1"/>
  <c r="I103" i="5"/>
  <c r="H103" i="5" s="1"/>
  <c r="I104" i="5"/>
  <c r="H104" i="5" s="1"/>
  <c r="I105" i="5"/>
  <c r="H105" i="5" s="1"/>
  <c r="I106" i="5"/>
  <c r="H106" i="5" s="1"/>
  <c r="I107" i="5"/>
  <c r="H107" i="5" s="1"/>
  <c r="I108" i="5"/>
  <c r="H108" i="5" s="1"/>
  <c r="I109" i="5"/>
  <c r="H109" i="5" s="1"/>
  <c r="I110" i="5"/>
  <c r="H110" i="5" s="1"/>
  <c r="I111" i="5"/>
  <c r="H111" i="5" s="1"/>
  <c r="I112" i="5"/>
  <c r="H112" i="5" s="1"/>
  <c r="I113" i="5"/>
  <c r="H113" i="5" s="1"/>
  <c r="I114" i="5"/>
  <c r="H114" i="5" s="1"/>
  <c r="I115" i="5"/>
  <c r="H115" i="5" s="1"/>
  <c r="I116" i="5"/>
  <c r="H116" i="5" s="1"/>
  <c r="I117" i="5"/>
  <c r="H117" i="5" s="1"/>
  <c r="I118" i="5"/>
  <c r="H118" i="5" s="1"/>
  <c r="I119" i="5"/>
  <c r="H119" i="5" s="1"/>
  <c r="I120" i="5"/>
  <c r="H120" i="5" s="1"/>
  <c r="I121" i="5"/>
  <c r="H121" i="5" s="1"/>
  <c r="I122" i="5"/>
  <c r="H122" i="5" s="1"/>
  <c r="I123" i="5"/>
  <c r="H123" i="5" s="1"/>
  <c r="I124" i="5"/>
  <c r="H124" i="5" s="1"/>
  <c r="I125" i="5"/>
  <c r="H125" i="5" s="1"/>
  <c r="I126" i="5"/>
  <c r="H126" i="5" s="1"/>
  <c r="I127" i="5"/>
  <c r="H127" i="5" s="1"/>
  <c r="I128" i="5"/>
  <c r="H128" i="5" s="1"/>
  <c r="I129" i="5"/>
  <c r="H129" i="5" s="1"/>
  <c r="I130" i="5"/>
  <c r="H130" i="5" s="1"/>
  <c r="I131" i="5"/>
  <c r="H131" i="5" s="1"/>
  <c r="I132" i="5"/>
  <c r="H132" i="5" s="1"/>
  <c r="I133" i="5"/>
  <c r="H133" i="5" s="1"/>
  <c r="I134" i="5"/>
  <c r="H134" i="5" s="1"/>
  <c r="I135" i="5"/>
  <c r="H135" i="5" s="1"/>
  <c r="I136" i="5"/>
  <c r="H136" i="5" s="1"/>
  <c r="I137" i="5"/>
  <c r="H137" i="5" s="1"/>
  <c r="I138" i="5"/>
  <c r="H138" i="5" s="1"/>
  <c r="I139" i="5"/>
  <c r="H139" i="5" s="1"/>
  <c r="I140" i="5"/>
  <c r="H140" i="5" s="1"/>
  <c r="I141" i="5"/>
  <c r="H141" i="5" s="1"/>
  <c r="I142" i="5"/>
  <c r="H142" i="5" s="1"/>
  <c r="I143" i="5"/>
  <c r="H143" i="5" s="1"/>
  <c r="I144" i="5"/>
  <c r="H144" i="5" s="1"/>
  <c r="I145" i="5"/>
  <c r="H145" i="5" s="1"/>
  <c r="I146" i="5"/>
  <c r="H146" i="5" s="1"/>
  <c r="I147" i="5"/>
  <c r="H147" i="5" s="1"/>
  <c r="I148" i="5"/>
  <c r="H148" i="5" s="1"/>
  <c r="I149" i="5"/>
  <c r="H149" i="5" s="1"/>
  <c r="I150" i="5"/>
  <c r="H150" i="5" s="1"/>
  <c r="I151" i="5"/>
  <c r="H151" i="5" s="1"/>
  <c r="I152" i="5"/>
  <c r="H152" i="5" s="1"/>
  <c r="I153" i="5"/>
  <c r="H153" i="5" s="1"/>
  <c r="I154" i="5"/>
  <c r="H154" i="5" s="1"/>
  <c r="I155" i="5"/>
  <c r="H155" i="5" s="1"/>
  <c r="I156" i="5"/>
  <c r="H156" i="5" s="1"/>
  <c r="I157" i="5"/>
  <c r="H157" i="5" s="1"/>
  <c r="I158" i="5"/>
  <c r="H158" i="5" s="1"/>
  <c r="I159" i="5"/>
  <c r="H159" i="5" s="1"/>
  <c r="I160" i="5"/>
  <c r="H160" i="5" s="1"/>
  <c r="I161" i="5"/>
  <c r="H161" i="5" s="1"/>
  <c r="I162" i="5"/>
  <c r="H162" i="5" s="1"/>
  <c r="I163" i="5"/>
  <c r="H163" i="5" s="1"/>
  <c r="I164" i="5"/>
  <c r="H164" i="5" s="1"/>
  <c r="I165" i="5"/>
  <c r="H165" i="5" s="1"/>
  <c r="I166" i="5"/>
  <c r="H166" i="5" s="1"/>
  <c r="I167" i="5"/>
  <c r="H167" i="5" s="1"/>
  <c r="I168" i="5"/>
  <c r="H168" i="5" s="1"/>
  <c r="I169" i="5"/>
  <c r="H169" i="5" s="1"/>
  <c r="I170" i="5"/>
  <c r="H170" i="5" s="1"/>
  <c r="I171" i="5"/>
  <c r="H171" i="5" s="1"/>
  <c r="I172" i="5"/>
  <c r="H172" i="5" s="1"/>
  <c r="I173" i="5"/>
  <c r="H173" i="5" s="1"/>
  <c r="I174" i="5"/>
  <c r="H174" i="5" s="1"/>
  <c r="I175" i="5"/>
  <c r="H175" i="5" s="1"/>
  <c r="I176" i="5"/>
  <c r="H176" i="5" s="1"/>
  <c r="I177" i="5"/>
  <c r="H177" i="5" s="1"/>
  <c r="I178" i="5"/>
  <c r="H178" i="5" s="1"/>
  <c r="I179" i="5"/>
  <c r="H179" i="5" s="1"/>
  <c r="I180" i="5"/>
  <c r="H180" i="5" s="1"/>
  <c r="I181" i="5"/>
  <c r="H181" i="5" s="1"/>
  <c r="I182" i="5"/>
  <c r="H182" i="5" s="1"/>
  <c r="I183" i="5"/>
  <c r="H183" i="5" s="1"/>
  <c r="I184" i="5"/>
  <c r="H184" i="5" s="1"/>
  <c r="I185" i="5"/>
  <c r="H185" i="5" s="1"/>
  <c r="I186" i="5"/>
  <c r="H186" i="5" s="1"/>
  <c r="I187" i="5"/>
  <c r="H187" i="5" s="1"/>
  <c r="I188" i="5"/>
  <c r="H188" i="5" s="1"/>
  <c r="I189" i="5"/>
  <c r="H189" i="5" s="1"/>
  <c r="I190" i="5"/>
  <c r="H190" i="5" s="1"/>
  <c r="I191" i="5"/>
  <c r="H191" i="5" s="1"/>
  <c r="I192" i="5"/>
  <c r="H192" i="5" s="1"/>
  <c r="I193" i="5"/>
  <c r="H193" i="5" s="1"/>
  <c r="I194" i="5"/>
  <c r="H194" i="5" s="1"/>
  <c r="I195" i="5"/>
  <c r="H195" i="5" s="1"/>
  <c r="I196" i="5"/>
  <c r="H196" i="5" s="1"/>
  <c r="I197" i="5"/>
  <c r="H197" i="5" s="1"/>
  <c r="I198" i="5"/>
  <c r="H198" i="5" s="1"/>
  <c r="I199" i="5"/>
  <c r="H199" i="5" s="1"/>
  <c r="I202" i="5"/>
  <c r="H202" i="5" s="1"/>
  <c r="I203" i="5"/>
  <c r="H203" i="5" s="1"/>
  <c r="I13" i="2"/>
  <c r="J190" i="2"/>
  <c r="I190" i="2"/>
  <c r="H190" i="2" s="1"/>
  <c r="J189" i="2"/>
  <c r="I189" i="2"/>
  <c r="H189" i="2" s="1"/>
  <c r="J188" i="2"/>
  <c r="I188" i="2"/>
  <c r="H188" i="2" s="1"/>
  <c r="J187" i="2"/>
  <c r="I187" i="2"/>
  <c r="H187" i="2" s="1"/>
  <c r="J186" i="2"/>
  <c r="I186" i="2"/>
  <c r="H186" i="2" s="1"/>
  <c r="J185" i="2"/>
  <c r="I185" i="2"/>
  <c r="H185" i="2" s="1"/>
  <c r="J184" i="2"/>
  <c r="I184" i="2"/>
  <c r="H184" i="2" s="1"/>
  <c r="J183" i="2"/>
  <c r="I183" i="2"/>
  <c r="H183" i="2" s="1"/>
  <c r="J182" i="2"/>
  <c r="I182" i="2"/>
  <c r="H182" i="2" s="1"/>
  <c r="J181" i="2"/>
  <c r="I181" i="2"/>
  <c r="H181" i="2" s="1"/>
  <c r="J180" i="2"/>
  <c r="I180" i="2"/>
  <c r="H180" i="2" s="1"/>
  <c r="J105" i="2"/>
  <c r="I105" i="2"/>
  <c r="H105" i="2" s="1"/>
  <c r="J104" i="2"/>
  <c r="I104" i="2"/>
  <c r="H104" i="2" s="1"/>
  <c r="J103" i="2"/>
  <c r="I103" i="2"/>
  <c r="H103" i="2" s="1"/>
  <c r="J102" i="2"/>
  <c r="I102" i="2"/>
  <c r="H102" i="2" s="1"/>
  <c r="J101" i="2"/>
  <c r="I101" i="2"/>
  <c r="H101" i="2" s="1"/>
  <c r="J100" i="2"/>
  <c r="I100" i="2"/>
  <c r="H100" i="2" s="1"/>
  <c r="J99" i="2"/>
  <c r="I99" i="2"/>
  <c r="H99" i="2" s="1"/>
  <c r="J98" i="2"/>
  <c r="I98" i="2"/>
  <c r="H98" i="2" s="1"/>
  <c r="J97" i="2"/>
  <c r="I97" i="2"/>
  <c r="H97" i="2" s="1"/>
  <c r="J96" i="2"/>
  <c r="I96" i="2"/>
  <c r="H96" i="2" s="1"/>
  <c r="J95" i="2"/>
  <c r="I95" i="2"/>
  <c r="H95" i="2" s="1"/>
  <c r="J94" i="2"/>
  <c r="I94" i="2"/>
  <c r="H94" i="2" s="1"/>
  <c r="J93" i="2"/>
  <c r="I93" i="2"/>
  <c r="H93" i="2" s="1"/>
  <c r="J92" i="2"/>
  <c r="I92" i="2"/>
  <c r="H92" i="2" s="1"/>
  <c r="J91" i="2"/>
  <c r="I91" i="2"/>
  <c r="H91" i="2" s="1"/>
  <c r="J90" i="2"/>
  <c r="I90" i="2"/>
  <c r="H90" i="2" s="1"/>
  <c r="J89" i="2"/>
  <c r="I89" i="2"/>
  <c r="H89" i="2" s="1"/>
  <c r="J88" i="2"/>
  <c r="I88" i="2"/>
  <c r="H88" i="2" s="1"/>
  <c r="J87" i="2"/>
  <c r="I87" i="2"/>
  <c r="H87" i="2" s="1"/>
  <c r="J86" i="2"/>
  <c r="I86" i="2"/>
  <c r="H86" i="2" s="1"/>
  <c r="J85" i="2"/>
  <c r="I85" i="2"/>
  <c r="H85" i="2" s="1"/>
  <c r="J84" i="2"/>
  <c r="I84" i="2"/>
  <c r="H84" i="2" s="1"/>
  <c r="J83" i="2"/>
  <c r="I83" i="2"/>
  <c r="H83" i="2" s="1"/>
  <c r="J82" i="2"/>
  <c r="I82" i="2"/>
  <c r="H82" i="2" s="1"/>
  <c r="J81" i="2"/>
  <c r="I81" i="2"/>
  <c r="H81" i="2" s="1"/>
  <c r="J80" i="2"/>
  <c r="I80" i="2"/>
  <c r="H80" i="2" s="1"/>
  <c r="J79" i="2"/>
  <c r="I79" i="2"/>
  <c r="H79" i="2" s="1"/>
  <c r="J78" i="2"/>
  <c r="I78" i="2"/>
  <c r="H78" i="2" s="1"/>
  <c r="J77" i="2"/>
  <c r="I77" i="2"/>
  <c r="H77" i="2" s="1"/>
  <c r="J76" i="2"/>
  <c r="I76" i="2"/>
  <c r="H76" i="2" s="1"/>
  <c r="J75" i="2"/>
  <c r="I75" i="2"/>
  <c r="H75" i="2" s="1"/>
  <c r="J74" i="2"/>
  <c r="I74" i="2"/>
  <c r="H74" i="2" s="1"/>
  <c r="J73" i="2"/>
  <c r="I73" i="2"/>
  <c r="H73" i="2" s="1"/>
  <c r="J72" i="2"/>
  <c r="I72" i="2"/>
  <c r="H72" i="2" s="1"/>
  <c r="J71" i="2"/>
  <c r="I71" i="2"/>
  <c r="H71" i="2" s="1"/>
  <c r="J70" i="2"/>
  <c r="I70" i="2"/>
  <c r="H70" i="2" s="1"/>
  <c r="J69" i="2"/>
  <c r="I69" i="2"/>
  <c r="H69" i="2" s="1"/>
  <c r="J68" i="2"/>
  <c r="I68" i="2"/>
  <c r="H68" i="2" s="1"/>
  <c r="J67" i="2"/>
  <c r="I67" i="2"/>
  <c r="H67" i="2" s="1"/>
  <c r="J66" i="2"/>
  <c r="I66" i="2"/>
  <c r="H66" i="2" s="1"/>
  <c r="J65" i="2"/>
  <c r="I65" i="2"/>
  <c r="H65" i="2" s="1"/>
  <c r="J64" i="2"/>
  <c r="I64" i="2"/>
  <c r="H64" i="2" s="1"/>
  <c r="J63" i="2"/>
  <c r="I63" i="2"/>
  <c r="H63" i="2" s="1"/>
  <c r="J62" i="2"/>
  <c r="I62" i="2"/>
  <c r="H62" i="2" s="1"/>
  <c r="J61" i="2"/>
  <c r="I61" i="2"/>
  <c r="H61" i="2" s="1"/>
  <c r="J60" i="2"/>
  <c r="I60" i="2"/>
  <c r="J59" i="2"/>
  <c r="I59" i="2"/>
  <c r="H59" i="2" s="1"/>
  <c r="J58" i="2"/>
  <c r="I58" i="2"/>
  <c r="H58" i="2" s="1"/>
  <c r="J57" i="2"/>
  <c r="I57" i="2"/>
  <c r="H57" i="2" s="1"/>
  <c r="J56" i="2"/>
  <c r="I56" i="2"/>
  <c r="H56" i="2" s="1"/>
  <c r="J55" i="2"/>
  <c r="I55" i="2"/>
  <c r="H55" i="2" s="1"/>
  <c r="J54" i="2"/>
  <c r="I54" i="2"/>
  <c r="H54" i="2" s="1"/>
  <c r="J53" i="2"/>
  <c r="I53" i="2"/>
  <c r="H53" i="2" s="1"/>
  <c r="J52" i="2"/>
  <c r="I52" i="2"/>
  <c r="H52" i="2" s="1"/>
  <c r="J51" i="2"/>
  <c r="I51" i="2"/>
  <c r="H51" i="2" s="1"/>
  <c r="J50" i="2"/>
  <c r="I50" i="2"/>
  <c r="H50" i="2" s="1"/>
  <c r="J49" i="2"/>
  <c r="I49" i="2"/>
  <c r="H49" i="2" s="1"/>
  <c r="J48" i="2"/>
  <c r="I48" i="2"/>
  <c r="H48" i="2" s="1"/>
  <c r="J47" i="2"/>
  <c r="I47" i="2"/>
  <c r="H47" i="2" s="1"/>
  <c r="J46" i="2"/>
  <c r="I46" i="2"/>
  <c r="H46" i="2" s="1"/>
  <c r="J45" i="2"/>
  <c r="I45" i="2"/>
  <c r="H45" i="2" s="1"/>
  <c r="J44" i="2"/>
  <c r="I44" i="2"/>
  <c r="H44" i="2" s="1"/>
  <c r="J43" i="2"/>
  <c r="I43" i="2"/>
  <c r="H43" i="2" s="1"/>
  <c r="J42" i="2"/>
  <c r="I42" i="2"/>
  <c r="H42" i="2" s="1"/>
  <c r="J41" i="2"/>
  <c r="I41" i="2"/>
  <c r="H41" i="2" s="1"/>
  <c r="J40" i="2"/>
  <c r="I40" i="2"/>
  <c r="H40" i="2" s="1"/>
  <c r="J39" i="2"/>
  <c r="I39" i="2"/>
  <c r="H39" i="2" s="1"/>
  <c r="J38" i="2"/>
  <c r="I38" i="2"/>
  <c r="H38" i="2" s="1"/>
  <c r="J37" i="2"/>
  <c r="I37" i="2"/>
  <c r="H37" i="2" s="1"/>
  <c r="J36" i="2"/>
  <c r="I36" i="2"/>
  <c r="H36" i="2" s="1"/>
  <c r="J35" i="2"/>
  <c r="I35" i="2"/>
  <c r="H35" i="2" s="1"/>
  <c r="J34" i="2"/>
  <c r="I34" i="2"/>
  <c r="H34" i="2" s="1"/>
  <c r="J33" i="2"/>
  <c r="I33" i="2"/>
  <c r="H33" i="2" s="1"/>
  <c r="J32" i="2"/>
  <c r="I32" i="2"/>
  <c r="H32" i="2" s="1"/>
  <c r="J31" i="2"/>
  <c r="I31" i="2"/>
  <c r="H31" i="2" s="1"/>
  <c r="J30" i="2"/>
  <c r="I30" i="2"/>
  <c r="H30" i="2" s="1"/>
  <c r="J29" i="2"/>
  <c r="I29" i="2"/>
  <c r="H29" i="2" s="1"/>
  <c r="J28" i="2"/>
  <c r="I28" i="2"/>
  <c r="H28" i="2" s="1"/>
  <c r="J27" i="2"/>
  <c r="I27" i="2"/>
  <c r="H27" i="2" s="1"/>
  <c r="J26" i="2"/>
  <c r="I26" i="2"/>
  <c r="H26" i="2" s="1"/>
  <c r="J25" i="2"/>
  <c r="I25" i="2"/>
  <c r="H25" i="2" s="1"/>
  <c r="J24" i="2"/>
  <c r="I24" i="2"/>
  <c r="H24" i="2" s="1"/>
  <c r="J23" i="2"/>
  <c r="I23" i="2"/>
  <c r="H23" i="2" s="1"/>
  <c r="J22" i="2"/>
  <c r="I22" i="2"/>
  <c r="H22" i="2" s="1"/>
  <c r="J21" i="2"/>
  <c r="I21" i="2"/>
  <c r="H21" i="2" s="1"/>
  <c r="J20" i="2"/>
  <c r="I20" i="2"/>
  <c r="H20" i="2" s="1"/>
  <c r="J146" i="2"/>
  <c r="I146" i="2"/>
  <c r="H146" i="2" s="1"/>
  <c r="J145" i="2"/>
  <c r="I145" i="2"/>
  <c r="H145" i="2" s="1"/>
  <c r="J144" i="2"/>
  <c r="I144" i="2"/>
  <c r="H144" i="2" s="1"/>
  <c r="J143" i="2"/>
  <c r="I143" i="2"/>
  <c r="H143" i="2" s="1"/>
  <c r="J142" i="2"/>
  <c r="I142" i="2"/>
  <c r="H142" i="2" s="1"/>
  <c r="J141" i="2"/>
  <c r="I141" i="2"/>
  <c r="H141" i="2" s="1"/>
  <c r="J140" i="2"/>
  <c r="I140" i="2"/>
  <c r="H140" i="2" s="1"/>
  <c r="J139" i="2"/>
  <c r="I139" i="2"/>
  <c r="J138" i="2"/>
  <c r="I138" i="2"/>
  <c r="H138" i="2" s="1"/>
  <c r="J137" i="2"/>
  <c r="I137" i="2"/>
  <c r="H137" i="2" s="1"/>
  <c r="J136" i="2"/>
  <c r="I136" i="2"/>
  <c r="H136" i="2" s="1"/>
  <c r="J135" i="2"/>
  <c r="I135" i="2"/>
  <c r="H135" i="2" s="1"/>
  <c r="J134" i="2"/>
  <c r="I134" i="2"/>
  <c r="H134" i="2" s="1"/>
  <c r="J133" i="2"/>
  <c r="I133" i="2"/>
  <c r="H133" i="2" s="1"/>
  <c r="J132" i="2"/>
  <c r="I132" i="2"/>
  <c r="H132" i="2" s="1"/>
  <c r="J131" i="2"/>
  <c r="I131" i="2"/>
  <c r="H131" i="2" s="1"/>
  <c r="J130" i="2"/>
  <c r="I130" i="2"/>
  <c r="H130" i="2" s="1"/>
  <c r="J129" i="2"/>
  <c r="I129" i="2"/>
  <c r="H129" i="2" s="1"/>
  <c r="J128" i="2"/>
  <c r="I128" i="2"/>
  <c r="H128" i="2" s="1"/>
  <c r="J127" i="2"/>
  <c r="I127" i="2"/>
  <c r="H127" i="2" s="1"/>
  <c r="J126" i="2"/>
  <c r="I126" i="2"/>
  <c r="H126" i="2" s="1"/>
  <c r="J125" i="2"/>
  <c r="I125" i="2"/>
  <c r="H125" i="2" s="1"/>
  <c r="J124" i="2"/>
  <c r="I124" i="2"/>
  <c r="H124" i="2" s="1"/>
  <c r="J123" i="2"/>
  <c r="I123" i="2"/>
  <c r="H123" i="2" s="1"/>
  <c r="J122" i="2"/>
  <c r="I122" i="2"/>
  <c r="H122" i="2" s="1"/>
  <c r="J121" i="2"/>
  <c r="I121" i="2"/>
  <c r="H121" i="2" s="1"/>
  <c r="J120" i="2"/>
  <c r="I120" i="2"/>
  <c r="H120" i="2" s="1"/>
  <c r="J119" i="2"/>
  <c r="I119" i="2"/>
  <c r="H119" i="2" s="1"/>
  <c r="J118" i="2"/>
  <c r="I118" i="2"/>
  <c r="H118" i="2" s="1"/>
  <c r="J117" i="2"/>
  <c r="I117" i="2"/>
  <c r="H117" i="2" s="1"/>
  <c r="J116" i="2"/>
  <c r="I116" i="2"/>
  <c r="H116" i="2" s="1"/>
  <c r="J115" i="2"/>
  <c r="I115" i="2"/>
  <c r="H115" i="2" s="1"/>
  <c r="J114" i="2"/>
  <c r="I114" i="2"/>
  <c r="H114" i="2" s="1"/>
  <c r="J113" i="2"/>
  <c r="I113" i="2"/>
  <c r="H113" i="2" s="1"/>
  <c r="J112" i="2"/>
  <c r="I112" i="2"/>
  <c r="H112" i="2" s="1"/>
  <c r="J111" i="2"/>
  <c r="I111" i="2"/>
  <c r="H111" i="2" s="1"/>
  <c r="J110" i="2"/>
  <c r="I110" i="2"/>
  <c r="H110" i="2" s="1"/>
  <c r="J109" i="2"/>
  <c r="I109" i="2"/>
  <c r="H109" i="2" s="1"/>
  <c r="J108" i="2"/>
  <c r="I108" i="2"/>
  <c r="H108" i="2" s="1"/>
  <c r="J107" i="2"/>
  <c r="I107" i="2"/>
  <c r="J106" i="2"/>
  <c r="I106" i="2"/>
  <c r="H106" i="2" s="1"/>
  <c r="J167" i="2"/>
  <c r="I167" i="2"/>
  <c r="H167" i="2" s="1"/>
  <c r="J166" i="2"/>
  <c r="I166" i="2"/>
  <c r="H166" i="2" s="1"/>
  <c r="J165" i="2"/>
  <c r="I165" i="2"/>
  <c r="H165" i="2" s="1"/>
  <c r="J164" i="2"/>
  <c r="I164" i="2"/>
  <c r="H164" i="2" s="1"/>
  <c r="J163" i="2"/>
  <c r="I163" i="2"/>
  <c r="H163" i="2" s="1"/>
  <c r="J162" i="2"/>
  <c r="I162" i="2"/>
  <c r="H162" i="2" s="1"/>
  <c r="J161" i="2"/>
  <c r="I161" i="2"/>
  <c r="H161" i="2" s="1"/>
  <c r="J160" i="2"/>
  <c r="I160" i="2"/>
  <c r="H160" i="2" s="1"/>
  <c r="J159" i="2"/>
  <c r="I159" i="2"/>
  <c r="H159" i="2" s="1"/>
  <c r="J158" i="2"/>
  <c r="I158" i="2"/>
  <c r="H158" i="2" s="1"/>
  <c r="J157" i="2"/>
  <c r="I157" i="2"/>
  <c r="H157" i="2" s="1"/>
  <c r="J156" i="2"/>
  <c r="I156" i="2"/>
  <c r="H156" i="2" s="1"/>
  <c r="J155" i="2"/>
  <c r="I155" i="2"/>
  <c r="H155" i="2" s="1"/>
  <c r="J154" i="2"/>
  <c r="I154" i="2"/>
  <c r="H154" i="2" s="1"/>
  <c r="J153" i="2"/>
  <c r="I153" i="2"/>
  <c r="H153" i="2" s="1"/>
  <c r="J152" i="2"/>
  <c r="I152" i="2"/>
  <c r="H152" i="2" s="1"/>
  <c r="J151" i="2"/>
  <c r="I151" i="2"/>
  <c r="H151" i="2" s="1"/>
  <c r="J150" i="2"/>
  <c r="I150" i="2"/>
  <c r="H150" i="2" s="1"/>
  <c r="J149" i="2"/>
  <c r="I149" i="2"/>
  <c r="H149" i="2" s="1"/>
  <c r="J148" i="2"/>
  <c r="I148" i="2"/>
  <c r="H148" i="2" s="1"/>
  <c r="J147" i="2"/>
  <c r="I147" i="2"/>
  <c r="H147" i="2" s="1"/>
  <c r="J178" i="2"/>
  <c r="I178" i="2"/>
  <c r="H178" i="2" s="1"/>
  <c r="J177" i="2"/>
  <c r="I177" i="2"/>
  <c r="H177" i="2" s="1"/>
  <c r="J176" i="2"/>
  <c r="I176" i="2"/>
  <c r="H176" i="2" s="1"/>
  <c r="J175" i="2"/>
  <c r="I175" i="2"/>
  <c r="H175" i="2" s="1"/>
  <c r="J174" i="2"/>
  <c r="I174" i="2"/>
  <c r="H174" i="2" s="1"/>
  <c r="J173" i="2"/>
  <c r="I173" i="2"/>
  <c r="H173" i="2" s="1"/>
  <c r="J172" i="2"/>
  <c r="I172" i="2"/>
  <c r="H172" i="2" s="1"/>
  <c r="J171" i="2"/>
  <c r="I171" i="2"/>
  <c r="H171" i="2" s="1"/>
  <c r="J170" i="2"/>
  <c r="I170" i="2"/>
  <c r="H170" i="2" s="1"/>
  <c r="J169" i="2"/>
  <c r="I169" i="2"/>
  <c r="H169" i="2" s="1"/>
  <c r="J168" i="2"/>
  <c r="I168" i="2"/>
  <c r="H168" i="2" s="1"/>
  <c r="J5" i="5" l="1"/>
  <c r="B27" i="1" s="1"/>
  <c r="H25" i="5"/>
  <c r="B35" i="12"/>
  <c r="H21" i="5"/>
  <c r="B31" i="12"/>
  <c r="H16" i="5"/>
  <c r="B26" i="12"/>
  <c r="J12" i="5"/>
  <c r="H28" i="5"/>
  <c r="H24" i="5"/>
  <c r="B34" i="12"/>
  <c r="H19" i="5"/>
  <c r="B29" i="12"/>
  <c r="H15" i="5"/>
  <c r="B25" i="12"/>
  <c r="H27" i="5"/>
  <c r="H23" i="5"/>
  <c r="B33" i="12"/>
  <c r="H14" i="5"/>
  <c r="B24" i="12"/>
  <c r="H26" i="5"/>
  <c r="B36" i="12"/>
  <c r="H22" i="5"/>
  <c r="B32" i="12"/>
  <c r="H17" i="5"/>
  <c r="B27" i="12"/>
  <c r="H18" i="5"/>
  <c r="I5" i="5"/>
  <c r="I12" i="5"/>
  <c r="H13" i="5"/>
  <c r="H139" i="2"/>
  <c r="H60" i="2"/>
  <c r="H107" i="2"/>
  <c r="J13" i="2"/>
  <c r="J14" i="2"/>
  <c r="J15" i="2"/>
  <c r="J16" i="2"/>
  <c r="J17" i="2"/>
  <c r="J18" i="2"/>
  <c r="J19" i="2"/>
  <c r="J179" i="2"/>
  <c r="J191" i="2"/>
  <c r="J192" i="2"/>
  <c r="J193" i="2"/>
  <c r="J194" i="2"/>
  <c r="J195" i="2"/>
  <c r="J196" i="2"/>
  <c r="J197" i="2"/>
  <c r="J198" i="2"/>
  <c r="J199" i="2"/>
  <c r="J200" i="2"/>
  <c r="J201" i="2"/>
  <c r="J202" i="2"/>
  <c r="J203" i="2"/>
  <c r="I14" i="2"/>
  <c r="B16" i="12" s="1"/>
  <c r="I15" i="2"/>
  <c r="I16" i="2"/>
  <c r="I17" i="2"/>
  <c r="I18" i="2"/>
  <c r="B18" i="12" s="1"/>
  <c r="I19" i="2"/>
  <c r="I179" i="2"/>
  <c r="I191" i="2"/>
  <c r="I192" i="2"/>
  <c r="I193" i="2"/>
  <c r="I194" i="2"/>
  <c r="I195" i="2"/>
  <c r="I196" i="2"/>
  <c r="I197" i="2"/>
  <c r="I198" i="2"/>
  <c r="I199" i="2"/>
  <c r="I200" i="2"/>
  <c r="I201" i="2"/>
  <c r="I202" i="2"/>
  <c r="I203" i="2"/>
  <c r="G12" i="2"/>
  <c r="H14" i="2" l="1"/>
  <c r="B15" i="12"/>
  <c r="G5" i="5"/>
  <c r="B13" i="1" s="1"/>
  <c r="J5" i="2"/>
  <c r="B25" i="1" s="1"/>
  <c r="H12" i="5"/>
  <c r="H5" i="5"/>
  <c r="B17" i="1" s="1"/>
  <c r="H16" i="2"/>
  <c r="I12" i="2"/>
  <c r="I5" i="2"/>
  <c r="B21" i="1" s="1"/>
  <c r="J12" i="2"/>
  <c r="B38" i="12" l="1"/>
  <c r="D22" i="12"/>
  <c r="D14" i="12" l="1"/>
  <c r="B17" i="12"/>
  <c r="H191" i="2"/>
  <c r="H192" i="2"/>
  <c r="H193" i="2"/>
  <c r="H194" i="2"/>
  <c r="H195" i="2"/>
  <c r="H196" i="2"/>
  <c r="H197" i="2"/>
  <c r="H198" i="2"/>
  <c r="H199" i="2"/>
  <c r="H200" i="2"/>
  <c r="H201" i="2"/>
  <c r="H202" i="2"/>
  <c r="H203" i="2"/>
  <c r="H13" i="2"/>
  <c r="H179" i="2"/>
  <c r="H19" i="2"/>
  <c r="H18" i="2"/>
  <c r="H17" i="2"/>
  <c r="H15" i="2"/>
  <c r="H5" i="2" l="1"/>
  <c r="H12" i="2"/>
  <c r="B11" i="1" l="1"/>
  <c r="B23" i="1"/>
  <c r="A6" i="5"/>
  <c r="A5" i="5"/>
  <c r="A4" i="5"/>
  <c r="A6" i="2" l="1"/>
  <c r="A5" i="2"/>
  <c r="A4" i="2"/>
  <c r="B15" i="1" l="1"/>
  <c r="B19" i="1" l="1"/>
</calcChain>
</file>

<file path=xl/sharedStrings.xml><?xml version="1.0" encoding="utf-8"?>
<sst xmlns="http://schemas.openxmlformats.org/spreadsheetml/2006/main" count="252" uniqueCount="162">
  <si>
    <t>TaxCalc Business Filer Spreadsheet Template</t>
  </si>
  <si>
    <t>Calculations configured for entering transactions using the gross amount</t>
  </si>
  <si>
    <t>HMRC VAT Notice 700/12</t>
  </si>
  <si>
    <t>Template created by Acorah Software Products Limited</t>
  </si>
  <si>
    <t>Any usage of this template is governed by the TaxCalc EULA</t>
  </si>
  <si>
    <t>Acorah Software Products Limited Registered office is: Rubra One, Mulberry Business Park, Fishponds Road, Wokingham, RG41 2GY. 
Registered number 03948264 (England and Wales). VAT number: 855 5726 91</t>
  </si>
  <si>
    <t>Copyright Acorah Software Products Limited. All Rights Reserved</t>
  </si>
  <si>
    <t>TaxCalc is a registered trademark of Acorah Software Products Limited. Unauthorised use of this mark is strictly prohibited</t>
  </si>
  <si>
    <t>VAT totals import sheet for TaxCalc VAT Filer</t>
  </si>
  <si>
    <t xml:space="preserve"> Enter the business name and VAT period below and these details will be shown in all other tabs. </t>
  </si>
  <si>
    <t xml:space="preserve"> Business name</t>
  </si>
  <si>
    <t xml:space="preserve"> VAT period from</t>
  </si>
  <si>
    <t xml:space="preserve"> VAT period to</t>
  </si>
  <si>
    <t>VAT Return boxes 1 to 9 will populate from entries on the tabs</t>
  </si>
  <si>
    <t>Box 1</t>
  </si>
  <si>
    <t>VAT due in this period on sales and other outputs</t>
  </si>
  <si>
    <t>Box 2</t>
  </si>
  <si>
    <t>VAT due in this period on acquisitions of goods made in Northern Ireland from EU Member States</t>
  </si>
  <si>
    <t>Box 3</t>
  </si>
  <si>
    <t>Total VAT due</t>
  </si>
  <si>
    <t>Box 4</t>
  </si>
  <si>
    <t>VAT reclaimed in this period on purchases and other inputs (including acquisitions in Northern Ireland from EU Member States)</t>
  </si>
  <si>
    <t>Box 5</t>
  </si>
  <si>
    <t>Net VAT to pay to HMRC or reclaim</t>
  </si>
  <si>
    <t>Box 6</t>
  </si>
  <si>
    <t>Total value of sales and all other outputs excluding VAT. Include your box 8 figure</t>
  </si>
  <si>
    <t>Box 7</t>
  </si>
  <si>
    <t>Total value of purchases and all other inputs excluding VAT. Include your box 9 figure</t>
  </si>
  <si>
    <t>Box 8</t>
  </si>
  <si>
    <t>Total value of all supplies of goods and related costs, excluding  VAT, from Northern Ireland to EU Member States</t>
  </si>
  <si>
    <t>Box 9</t>
  </si>
  <si>
    <t>Total value of all acquisitions of goods and related costs, excluding VAT, made in Northern Ireland from EU Member States</t>
  </si>
  <si>
    <t>Income and Expenditure totals import sheet for TaxCalc Business Filer</t>
  </si>
  <si>
    <t xml:space="preserve"> Update period from</t>
  </si>
  <si>
    <t xml:space="preserve"> Update period to</t>
  </si>
  <si>
    <t>TaxCalc Business Filer will provide import maps and the ability to enter any further adjustments.</t>
  </si>
  <si>
    <t>Income</t>
  </si>
  <si>
    <t>Breakdown</t>
  </si>
  <si>
    <t>Totals only</t>
  </si>
  <si>
    <t>Summary income</t>
  </si>
  <si>
    <t>Turnover</t>
  </si>
  <si>
    <t>Other income</t>
  </si>
  <si>
    <t>Income Total</t>
  </si>
  <si>
    <t>Excluded for ITSA</t>
  </si>
  <si>
    <t>Expenses</t>
  </si>
  <si>
    <t>Summary expenses</t>
  </si>
  <si>
    <t>Cost of sales</t>
  </si>
  <si>
    <t>CIS contractor costs</t>
  </si>
  <si>
    <t>Staff costs</t>
  </si>
  <si>
    <t>Travel costs</t>
  </si>
  <si>
    <t>Premises costs</t>
  </si>
  <si>
    <t>Maintenance costs</t>
  </si>
  <si>
    <t>Administration costs</t>
  </si>
  <si>
    <t>Advertising costs</t>
  </si>
  <si>
    <t>Entertainment costs</t>
  </si>
  <si>
    <t>Interest</t>
  </si>
  <si>
    <t>Finance charges</t>
  </si>
  <si>
    <t>Bad debts</t>
  </si>
  <si>
    <t>Professional fees</t>
  </si>
  <si>
    <t>Depreciation</t>
  </si>
  <si>
    <t>Other expenses</t>
  </si>
  <si>
    <t>Expenses Total</t>
  </si>
  <si>
    <t>Sales transactions (outputs)</t>
  </si>
  <si>
    <t>VAT</t>
  </si>
  <si>
    <t>Net</t>
  </si>
  <si>
    <t>Net EU</t>
  </si>
  <si>
    <t>Totals for VAT</t>
  </si>
  <si>
    <t>VAT box</t>
  </si>
  <si>
    <t>Enter or import all sales transactions</t>
  </si>
  <si>
    <t xml:space="preserve">Please enter a VAT rate and business filing analysis for all transactions (unless you wish to exclude item from quarterly ITSA reporting) </t>
  </si>
  <si>
    <r>
      <rPr>
        <sz val="10"/>
        <rFont val="Open Sans Regular"/>
      </rPr>
      <t xml:space="preserve">The totals are calculated from amounts in rows 13 to 203. Please insert rows within these row numbers to ensure amounts continue to be included in the totals. </t>
    </r>
    <r>
      <rPr>
        <u/>
        <sz val="10"/>
        <color theme="10"/>
        <rFont val="Open Sans Regular"/>
      </rPr>
      <t>See help for how to 'Insert'</t>
    </r>
  </si>
  <si>
    <t>Invoice date</t>
  </si>
  <si>
    <t>Customer</t>
  </si>
  <si>
    <t>Description</t>
  </si>
  <si>
    <t>Invoice No/Ref.</t>
  </si>
  <si>
    <t>VAT rate</t>
  </si>
  <si>
    <t>Business filing analysis</t>
  </si>
  <si>
    <t>Gross 
amount</t>
  </si>
  <si>
    <t>VAT 
amount</t>
  </si>
  <si>
    <t>Net 
amount</t>
  </si>
  <si>
    <t>Out of 
scope</t>
  </si>
  <si>
    <t>Comments</t>
  </si>
  <si>
    <t>Date paid</t>
  </si>
  <si>
    <t>Customer A</t>
  </si>
  <si>
    <t>Example 1</t>
  </si>
  <si>
    <t>Standard (20%)</t>
  </si>
  <si>
    <t>Customer B</t>
  </si>
  <si>
    <t>Example 2</t>
  </si>
  <si>
    <t>Out of scope (OS)</t>
  </si>
  <si>
    <t>Customer C</t>
  </si>
  <si>
    <t>Example 3</t>
  </si>
  <si>
    <t>EU via NI (user enter)</t>
  </si>
  <si>
    <t>Customer D</t>
  </si>
  <si>
    <t>Example 4</t>
  </si>
  <si>
    <t>Hospitality (12.5%)</t>
  </si>
  <si>
    <t>Customer E</t>
  </si>
  <si>
    <t>Example 5</t>
  </si>
  <si>
    <t>Zero (0%)</t>
  </si>
  <si>
    <t>N/A</t>
  </si>
  <si>
    <t>Capital introduced</t>
  </si>
  <si>
    <t>Purchase transactions (inputs)</t>
  </si>
  <si>
    <t>VAT EU</t>
  </si>
  <si>
    <t>Enter or import all purchases transactions</t>
  </si>
  <si>
    <t>Reference (optional)</t>
  </si>
  <si>
    <t xml:space="preserve">Net 
amount   </t>
  </si>
  <si>
    <t>Supplier A</t>
  </si>
  <si>
    <t>Supplier B</t>
  </si>
  <si>
    <t>CIS subcontractor costs</t>
  </si>
  <si>
    <t>Supplier C</t>
  </si>
  <si>
    <t>Supplier D</t>
  </si>
  <si>
    <t>Supplier E</t>
  </si>
  <si>
    <t>Supplier F</t>
  </si>
  <si>
    <t>Example 6</t>
  </si>
  <si>
    <t>Reduced (5%)</t>
  </si>
  <si>
    <t>Supplier G</t>
  </si>
  <si>
    <t>Example 7</t>
  </si>
  <si>
    <t>Supplier H</t>
  </si>
  <si>
    <t>Example 8</t>
  </si>
  <si>
    <t>Supplier I</t>
  </si>
  <si>
    <t>Example 9</t>
  </si>
  <si>
    <t>Supplier J</t>
  </si>
  <si>
    <t>Example 10</t>
  </si>
  <si>
    <t>Exempt (E)</t>
  </si>
  <si>
    <t>Supplier K</t>
  </si>
  <si>
    <t>Example 11</t>
  </si>
  <si>
    <t>Supplier L</t>
  </si>
  <si>
    <t>Example 12</t>
  </si>
  <si>
    <t>Supplier M</t>
  </si>
  <si>
    <t>Example 13</t>
  </si>
  <si>
    <t>Supplier N</t>
  </si>
  <si>
    <t>Example 14</t>
  </si>
  <si>
    <t>Supplier O</t>
  </si>
  <si>
    <t>Example 15</t>
  </si>
  <si>
    <t>Drawings</t>
  </si>
  <si>
    <t>Default VAT rates</t>
  </si>
  <si>
    <t>This information is used to populate the VAT rate dropdown. To add a VAT rate, insert a row within the table and add the required percentage and factor (which is used on the gross amount when calculating the gross to net version of this template).</t>
  </si>
  <si>
    <t xml:space="preserve">VAT rate description </t>
  </si>
  <si>
    <t>VAT rate percentage</t>
  </si>
  <si>
    <t>Exempt /
Out of Scope</t>
  </si>
  <si>
    <t>Factor</t>
  </si>
  <si>
    <t>Y</t>
  </si>
  <si>
    <t>*</t>
  </si>
  <si>
    <t xml:space="preserve">* VAT amounts will vary so VAT and Net amounts should be entered manually for these types of transactions. </t>
  </si>
  <si>
    <t>See HMRC guidance for more information.</t>
  </si>
  <si>
    <t>MTD Business filing analysis for quarterly income and expenditure updates</t>
  </si>
  <si>
    <t>Income/Expense analysis</t>
  </si>
  <si>
    <t>Version 2.1 (VAT and ITSA combined)</t>
  </si>
  <si>
    <t>This template is an example of how to comply with providing digital links, throughout the VAT return process and also in readiness for submitting quarterly figures for MTD for Income Tax Self Assessment (ITSA).
This template is to get you started. Feel free to amend this spreadsheet to suit your practice and your clients needs.
                                                                                                                                                                                                                                                                                                                                       For MTD VAT: It illustrates how to collate and total transactions and then provide a link to the VAT boxes required by VAT Filer.The VAT filing totals tab can be mapped for import into VAT Filer.
For MTD ITSA: Each transaction can be allocated a 'Business filing analysis'. The totals for each code are collated within the Business filing totals tab which can then easily be mapped for import into TaxCalc Business Filer (available from 2023 for pilot users) to then fulfill the quarterly MTD submissions for ITSA. 
The Sales and Purchase transactions tabs can be used to manually enter transactions in full or can provide an area for transactions to be imported from another system, if that system provides for exporting of transactions to CSV or Excel formats.
Cells highlighted in yellow auto populate from another worksheet or field. If these are edited, it may affect the integrity of the calculations and you may therefore wish to consider password protecting the worksheet. When opening this file in VAT Filer or Business Filer, the first tab will be in view, so for ease of use, the order of the tabs could be changed by right clicking on the tab and selecting 'move or copy'.
This template would need to be adjusted for use with different VAT schemes such as the Flat Rate Scheme. VAT Filer allows for certain adjustments to be made, such as for partial exemption or fuel scale charges, once the data has been imported. Please see HMRC guidance on how to account for transactions within the VAT return.</t>
  </si>
  <si>
    <t>Please use either 'Breakdown' or 'Totals only' amounts for quarterly submissions. Breakdown amounts are mandatory when business income is £85,000 or more per annum.</t>
  </si>
  <si>
    <t xml:space="preserve">[DO NOT ENTER ANY DATA IN THIS ROW &gt;&gt;]                                      </t>
  </si>
  <si>
    <t>IF YOU NEED TO INSERT MORE ROWS, ONLY DO SO ABOVE THIS ROW</t>
  </si>
  <si>
    <t>Out of scope but in Box 6 (OS6)</t>
  </si>
  <si>
    <t xml:space="preserve">This information is used to populate the business filing analysis dropdown. These are predetermined by HMRC and are used to analyse income and expenses to file quarterly income tax updates. Businesses with a turnover of less than £85,000 can use summarised totals for income and expenses and therefore can use the Summary income and expense totals provided on the 'Business filing totals' tab. </t>
  </si>
  <si>
    <t>Exclude for ITSA filing</t>
  </si>
  <si>
    <r>
      <t>Out of scope
(</t>
    </r>
    <r>
      <rPr>
        <i/>
        <sz val="10"/>
        <color theme="0"/>
        <rFont val="Open Sans Regular"/>
      </rPr>
      <t>not in Box 6</t>
    </r>
    <r>
      <rPr>
        <sz val="10"/>
        <color theme="0"/>
        <rFont val="Open Sans Regular"/>
      </rPr>
      <t>)</t>
    </r>
  </si>
  <si>
    <t>INV001</t>
  </si>
  <si>
    <t>INV002</t>
  </si>
  <si>
    <t>INV003</t>
  </si>
  <si>
    <t>INV004</t>
  </si>
  <si>
    <t>INV005</t>
  </si>
  <si>
    <t>Excluded from ITSA filing</t>
  </si>
  <si>
    <t>Supplier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</si>
</sst>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43" formatCode="_-* #,##0.00_-;\-* #,##0.00_-;_-* &quot;-&quot;??_-;_-@_-"/>
    <numFmt numFmtId="164" formatCode="&quot;£&quot;#,##0.00"/>
    <numFmt numFmtId="165" formatCode="[$-809]dd\ mmmm\ yyyy;@"/>
    <numFmt numFmtId="166" formatCode="0.0%"/>
  </numFmts>
  <fonts count="40">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theme="1"/>
      <name val="Open Sans Regular"/>
    </font>
    <font>
      <b/>
      <sz val="16"/>
      <color theme="1"/>
      <name val="Open Sans Regular"/>
    </font>
    <font>
      <sz val="11"/>
      <color rgb="FFFF0000"/>
      <name val="Open Sans Regular"/>
    </font>
    <font>
      <b/>
      <sz val="11"/>
      <color theme="1"/>
      <name val="Open Sans Regular"/>
    </font>
    <font>
      <sz val="12"/>
      <color theme="1"/>
      <name val="Open Sans Regular"/>
    </font>
    <font>
      <u/>
      <sz val="11"/>
      <color theme="10"/>
      <name val="Calibri"/>
      <family val="2"/>
      <scheme val="minor"/>
    </font>
    <font>
      <sz val="10"/>
      <color theme="1"/>
      <name val="Open Sans Regular"/>
    </font>
    <font>
      <u/>
      <sz val="10"/>
      <color theme="10"/>
      <name val="Open Sans Regular"/>
    </font>
    <font>
      <sz val="10"/>
      <name val="Open Sans Regular"/>
    </font>
    <font>
      <b/>
      <sz val="10"/>
      <color theme="1"/>
      <name val="Open Sans Regular"/>
    </font>
    <font>
      <u/>
      <sz val="11"/>
      <color rgb="FF0070C0"/>
      <name val="Calibri"/>
      <family val="2"/>
      <scheme val="minor"/>
    </font>
    <font>
      <b/>
      <sz val="14"/>
      <color theme="1"/>
      <name val="Open Sans Regular"/>
    </font>
    <font>
      <b/>
      <sz val="10"/>
      <color theme="0"/>
      <name val="Open Sans Regular"/>
    </font>
    <font>
      <sz val="10"/>
      <color theme="0"/>
      <name val="Open Sans Regular"/>
    </font>
    <font>
      <u/>
      <sz val="10"/>
      <color theme="10"/>
      <name val="Calibri"/>
      <family val="2"/>
      <scheme val="minor"/>
    </font>
    <font>
      <sz val="10"/>
      <color theme="1"/>
      <name val="Calibri"/>
      <family val="2"/>
      <scheme val="minor"/>
    </font>
    <font>
      <sz val="10"/>
      <color rgb="FFFF0000"/>
      <name val="Open Sans Regular"/>
    </font>
    <font>
      <b/>
      <sz val="10"/>
      <name val="Open Sans Regular"/>
    </font>
    <font>
      <sz val="8"/>
      <name val="Calibri"/>
      <family val="2"/>
      <scheme val="minor"/>
    </font>
    <font>
      <i/>
      <sz val="10"/>
      <name val="Open Sans Regular"/>
    </font>
    <font>
      <b/>
      <i/>
      <sz val="8"/>
      <color theme="4" tint="-0.249977111117893"/>
      <name val="Open Sans Regular"/>
    </font>
    <font>
      <i/>
      <sz val="10"/>
      <color theme="0"/>
      <name val="Open Sans Regular"/>
    </font>
  </fonts>
  <fills count="39">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
      <patternFill patternType="solid">
        <fgColor theme="0"/>
        <bgColor indexed="64"/>
      </patternFill>
    </fill>
    <fill>
      <patternFill patternType="solid">
        <fgColor rgb="FF0092B3"/>
        <bgColor indexed="64"/>
      </patternFill>
    </fill>
    <fill>
      <patternFill patternType="solid">
        <fgColor rgb="FF9BE0F0"/>
        <bgColor indexed="64"/>
      </patternFill>
    </fill>
    <fill>
      <patternFill patternType="solid">
        <fgColor theme="2"/>
        <bgColor indexed="64"/>
      </patternFill>
    </fill>
    <fill>
      <patternFill patternType="solid">
        <fgColor rgb="FF007F9C"/>
        <bgColor indexed="64"/>
      </patternFill>
    </fill>
  </fills>
  <borders count="2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style="thin">
        <color theme="0" tint="-0.24994659260841701"/>
      </right>
      <top style="thin">
        <color theme="0" tint="-0.24994659260841701"/>
      </top>
      <bottom/>
      <diagonal/>
    </border>
    <border>
      <left style="thin">
        <color theme="0" tint="-0.24994659260841701"/>
      </left>
      <right/>
      <top style="thin">
        <color theme="0" tint="-0.24994659260841701"/>
      </top>
      <bottom style="thin">
        <color theme="0" tint="-0.34998626667073579"/>
      </bottom>
      <diagonal/>
    </border>
    <border>
      <left style="thin">
        <color theme="0" tint="-0.24994659260841701"/>
      </left>
      <right style="thin">
        <color theme="0" tint="-0.24994659260841701"/>
      </right>
      <top/>
      <bottom/>
      <diagonal/>
    </border>
    <border>
      <left/>
      <right/>
      <top style="thin">
        <color theme="0" tint="-0.24994659260841701"/>
      </top>
      <bottom style="thin">
        <color theme="0" tint="-0.24994659260841701"/>
      </bottom>
      <diagonal/>
    </border>
    <border>
      <left style="thick">
        <color rgb="FF00B0F0"/>
      </left>
      <right style="thick">
        <color rgb="FFE04F05"/>
      </right>
      <top style="thick">
        <color rgb="FFFC2B68"/>
      </top>
      <bottom/>
      <diagonal/>
    </border>
    <border>
      <left style="thick">
        <color rgb="FF00B0F0"/>
      </left>
      <right style="thick">
        <color rgb="FFE04F05"/>
      </right>
      <top/>
      <bottom/>
      <diagonal/>
    </border>
    <border>
      <left style="thick">
        <color rgb="FF00B0F0"/>
      </left>
      <right style="thick">
        <color rgb="FFE04F05"/>
      </right>
      <top/>
      <bottom style="thick">
        <color rgb="FF0F447D"/>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top style="thin">
        <color theme="0" tint="-0.24994659260841701"/>
      </top>
      <bottom/>
      <diagonal/>
    </border>
    <border>
      <left style="thick">
        <color rgb="FFBFBFBF"/>
      </left>
      <right style="thick">
        <color rgb="FFBFBFBF"/>
      </right>
      <top style="thick">
        <color rgb="FFBFBFBF"/>
      </top>
      <bottom style="thick">
        <color rgb="FFBFBFBF"/>
      </bottom>
      <diagonal/>
    </border>
    <border>
      <left style="thin">
        <color theme="0" tint="-0.24994659260841701"/>
      </left>
      <right/>
      <top/>
      <bottom/>
      <diagonal/>
    </border>
    <border>
      <left/>
      <right/>
      <top style="thin">
        <color theme="0" tint="-0.24994659260841701"/>
      </top>
      <bottom/>
      <diagonal/>
    </border>
    <border>
      <left/>
      <right/>
      <top/>
      <bottom style="thin">
        <color theme="0" tint="-0.24994659260841701"/>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23" fillId="0" borderId="0" applyNumberFormat="0" applyFill="0" applyBorder="0" applyAlignment="0" applyProtection="0"/>
  </cellStyleXfs>
  <cellXfs count="126">
    <xf numFmtId="0" fontId="0" fillId="0" borderId="0" xfId="0"/>
    <xf numFmtId="0" fontId="18" fillId="0" borderId="0" xfId="0" applyFont="1" applyAlignment="1">
      <alignment vertical="top"/>
    </xf>
    <xf numFmtId="0" fontId="18" fillId="0" borderId="0" xfId="0" applyFont="1" applyAlignment="1">
      <alignment horizontal="left" vertical="center" indent="1"/>
    </xf>
    <xf numFmtId="0" fontId="18" fillId="0" borderId="0" xfId="0" applyFont="1" applyAlignment="1" applyProtection="1">
      <alignment horizontal="left" vertical="center" indent="1"/>
      <protection locked="0"/>
    </xf>
    <xf numFmtId="0" fontId="20" fillId="0" borderId="0" xfId="0" applyFont="1" applyAlignment="1" applyProtection="1">
      <alignment horizontal="left" vertical="center" indent="1"/>
      <protection locked="0"/>
    </xf>
    <xf numFmtId="0" fontId="24" fillId="0" borderId="0" xfId="0" applyFont="1" applyAlignment="1">
      <alignment horizontal="center" vertical="top"/>
    </xf>
    <xf numFmtId="0" fontId="25" fillId="0" borderId="0" xfId="42" applyFont="1" applyAlignment="1">
      <alignment horizontal="center" vertical="top"/>
    </xf>
    <xf numFmtId="0" fontId="26" fillId="0" borderId="0" xfId="0" applyFont="1" applyAlignment="1">
      <alignment horizontal="center" vertical="top" wrapText="1"/>
    </xf>
    <xf numFmtId="0" fontId="19" fillId="0" borderId="0" xfId="0" applyFont="1" applyAlignment="1" applyProtection="1">
      <alignment vertical="center"/>
      <protection locked="0"/>
    </xf>
    <xf numFmtId="0" fontId="18" fillId="0" borderId="20" xfId="0" applyFont="1" applyBorder="1" applyAlignment="1">
      <alignment vertical="top"/>
    </xf>
    <xf numFmtId="0" fontId="24" fillId="0" borderId="0" xfId="0" applyFont="1" applyAlignment="1">
      <alignment horizontal="left" vertical="center" indent="1"/>
    </xf>
    <xf numFmtId="0" fontId="27" fillId="0" borderId="0" xfId="0" applyFont="1" applyAlignment="1" applyProtection="1">
      <alignment horizontal="left" vertical="center" indent="1"/>
      <protection locked="0"/>
    </xf>
    <xf numFmtId="0" fontId="24" fillId="0" borderId="0" xfId="0" applyFont="1" applyAlignment="1" applyProtection="1">
      <alignment horizontal="left" vertical="center" indent="1"/>
      <protection locked="0"/>
    </xf>
    <xf numFmtId="0" fontId="24" fillId="34" borderId="0" xfId="0" applyFont="1" applyFill="1" applyAlignment="1" applyProtection="1">
      <alignment vertical="center"/>
      <protection locked="0"/>
    </xf>
    <xf numFmtId="165" fontId="24" fillId="0" borderId="0" xfId="0" applyNumberFormat="1" applyFont="1" applyAlignment="1" applyProtection="1">
      <alignment horizontal="left" vertical="center" indent="1"/>
      <protection locked="0"/>
    </xf>
    <xf numFmtId="2" fontId="24" fillId="0" borderId="0" xfId="0" applyNumberFormat="1" applyFont="1" applyAlignment="1">
      <alignment horizontal="left" vertical="center" indent="1"/>
    </xf>
    <xf numFmtId="0" fontId="24" fillId="0" borderId="0" xfId="0" applyFont="1" applyAlignment="1">
      <alignment horizontal="right" vertical="center" indent="1"/>
    </xf>
    <xf numFmtId="1" fontId="24" fillId="0" borderId="0" xfId="0" applyNumberFormat="1" applyFont="1" applyAlignment="1">
      <alignment horizontal="left" vertical="center" indent="1"/>
    </xf>
    <xf numFmtId="0" fontId="28" fillId="0" borderId="22" xfId="42" applyFont="1" applyBorder="1" applyAlignment="1">
      <alignment vertical="top"/>
    </xf>
    <xf numFmtId="0" fontId="29" fillId="0" borderId="0" xfId="0" applyFont="1" applyAlignment="1" applyProtection="1">
      <alignment horizontal="left" vertical="center" indent="1"/>
      <protection locked="0"/>
    </xf>
    <xf numFmtId="0" fontId="22" fillId="0" borderId="0" xfId="0" applyFont="1" applyAlignment="1">
      <alignment horizontal="left"/>
    </xf>
    <xf numFmtId="0" fontId="24" fillId="0" borderId="0" xfId="0" applyFont="1" applyAlignment="1">
      <alignment horizontal="left"/>
    </xf>
    <xf numFmtId="0" fontId="31" fillId="0" borderId="0" xfId="0" applyFont="1" applyAlignment="1">
      <alignment horizontal="left"/>
    </xf>
    <xf numFmtId="4" fontId="24" fillId="33" borderId="25" xfId="0" applyNumberFormat="1" applyFont="1" applyFill="1" applyBorder="1" applyAlignment="1">
      <alignment horizontal="right" vertical="center" indent="1"/>
    </xf>
    <xf numFmtId="3" fontId="24" fillId="33" borderId="25" xfId="0" applyNumberFormat="1" applyFont="1" applyFill="1" applyBorder="1" applyAlignment="1">
      <alignment horizontal="right" vertical="center" indent="1"/>
    </xf>
    <xf numFmtId="0" fontId="31" fillId="0" borderId="0" xfId="0" applyFont="1" applyAlignment="1" applyProtection="1">
      <alignment horizontal="center" vertical="center" wrapText="1"/>
      <protection locked="0"/>
    </xf>
    <xf numFmtId="0" fontId="31" fillId="0" borderId="0" xfId="0" applyFont="1" applyAlignment="1">
      <alignment horizontal="center" vertical="center" wrapText="1"/>
    </xf>
    <xf numFmtId="0" fontId="24" fillId="0" borderId="0" xfId="0" applyFont="1" applyAlignment="1" applyProtection="1">
      <alignment horizontal="left"/>
      <protection locked="0"/>
    </xf>
    <xf numFmtId="0" fontId="24" fillId="0" borderId="0" xfId="0" applyFont="1" applyAlignment="1" applyProtection="1">
      <alignment horizontal="right"/>
      <protection locked="0"/>
    </xf>
    <xf numFmtId="0" fontId="30" fillId="36" borderId="23" xfId="0" applyFont="1" applyFill="1" applyBorder="1" applyAlignment="1" applyProtection="1">
      <alignment horizontal="right"/>
      <protection locked="0"/>
    </xf>
    <xf numFmtId="43" fontId="24" fillId="33" borderId="12" xfId="0" applyNumberFormat="1" applyFont="1" applyFill="1" applyBorder="1" applyAlignment="1" applyProtection="1">
      <alignment horizontal="right"/>
      <protection locked="0"/>
    </xf>
    <xf numFmtId="0" fontId="27" fillId="0" borderId="0" xfId="0" applyFont="1" applyAlignment="1" applyProtection="1">
      <alignment horizontal="left"/>
      <protection locked="0"/>
    </xf>
    <xf numFmtId="165" fontId="24" fillId="0" borderId="0" xfId="0" applyNumberFormat="1" applyFont="1" applyAlignment="1" applyProtection="1">
      <alignment horizontal="left"/>
      <protection locked="0"/>
    </xf>
    <xf numFmtId="164" fontId="24" fillId="0" borderId="0" xfId="0" applyNumberFormat="1" applyFont="1" applyAlignment="1">
      <alignment horizontal="right"/>
    </xf>
    <xf numFmtId="0" fontId="32" fillId="0" borderId="0" xfId="42" applyFont="1" applyFill="1" applyBorder="1" applyAlignment="1" applyProtection="1">
      <alignment horizontal="right"/>
      <protection locked="0"/>
    </xf>
    <xf numFmtId="0" fontId="24" fillId="0" borderId="0" xfId="0" applyFont="1" applyAlignment="1">
      <alignment horizontal="right"/>
    </xf>
    <xf numFmtId="0" fontId="24" fillId="36" borderId="23" xfId="0" applyFont="1" applyFill="1" applyBorder="1" applyAlignment="1" applyProtection="1">
      <alignment horizontal="center"/>
      <protection locked="0"/>
    </xf>
    <xf numFmtId="0" fontId="32" fillId="0" borderId="0" xfId="42" applyFont="1" applyFill="1" applyAlignment="1" applyProtection="1">
      <alignment horizontal="right"/>
      <protection locked="0"/>
    </xf>
    <xf numFmtId="0" fontId="22" fillId="0" borderId="0" xfId="0" applyFont="1" applyAlignment="1" applyProtection="1">
      <alignment horizontal="left"/>
      <protection locked="0"/>
    </xf>
    <xf numFmtId="0" fontId="22" fillId="0" borderId="0" xfId="0" applyFont="1" applyAlignment="1" applyProtection="1">
      <alignment horizontal="right"/>
      <protection locked="0"/>
    </xf>
    <xf numFmtId="165" fontId="24" fillId="36" borderId="15" xfId="0" applyNumberFormat="1" applyFont="1" applyFill="1" applyBorder="1" applyAlignment="1" applyProtection="1">
      <alignment horizontal="left" vertical="center" indent="1"/>
      <protection locked="0"/>
    </xf>
    <xf numFmtId="14" fontId="24" fillId="0" borderId="15" xfId="0" applyNumberFormat="1" applyFont="1" applyBorder="1" applyAlignment="1" applyProtection="1">
      <alignment horizontal="left" vertical="center" indent="1"/>
      <protection locked="0"/>
    </xf>
    <xf numFmtId="165" fontId="31" fillId="35" borderId="15" xfId="0" applyNumberFormat="1" applyFont="1" applyFill="1" applyBorder="1" applyAlignment="1" applyProtection="1">
      <alignment horizontal="right" vertical="center" indent="1"/>
      <protection locked="0"/>
    </xf>
    <xf numFmtId="165" fontId="31" fillId="35" borderId="10" xfId="0" applyNumberFormat="1" applyFont="1" applyFill="1" applyBorder="1" applyAlignment="1" applyProtection="1">
      <alignment horizontal="right" vertical="center" indent="1"/>
      <protection locked="0"/>
    </xf>
    <xf numFmtId="0" fontId="31" fillId="35" borderId="23" xfId="0" applyFont="1" applyFill="1" applyBorder="1" applyAlignment="1" applyProtection="1">
      <alignment horizontal="center"/>
      <protection locked="0"/>
    </xf>
    <xf numFmtId="43" fontId="24" fillId="0" borderId="12" xfId="0" applyNumberFormat="1" applyFont="1" applyBorder="1" applyAlignment="1" applyProtection="1">
      <alignment horizontal="right"/>
      <protection locked="0"/>
    </xf>
    <xf numFmtId="165" fontId="24" fillId="0" borderId="15" xfId="0" applyNumberFormat="1" applyFont="1" applyBorder="1" applyAlignment="1" applyProtection="1">
      <alignment horizontal="left" vertical="center" indent="1"/>
      <protection locked="0"/>
    </xf>
    <xf numFmtId="0" fontId="25" fillId="0" borderId="0" xfId="42" applyFont="1" applyFill="1" applyAlignment="1" applyProtection="1">
      <alignment horizontal="left" vertical="center" indent="1"/>
      <protection locked="0"/>
    </xf>
    <xf numFmtId="14" fontId="24" fillId="0" borderId="24" xfId="0" applyNumberFormat="1" applyFont="1" applyBorder="1" applyAlignment="1" applyProtection="1">
      <alignment horizontal="left" vertical="center" indent="1"/>
      <protection locked="0"/>
    </xf>
    <xf numFmtId="165" fontId="24" fillId="0" borderId="24" xfId="0" applyNumberFormat="1" applyFont="1" applyBorder="1" applyAlignment="1" applyProtection="1">
      <alignment horizontal="left" vertical="center" indent="1"/>
      <protection locked="0"/>
    </xf>
    <xf numFmtId="43" fontId="24" fillId="0" borderId="18" xfId="0" applyNumberFormat="1" applyFont="1" applyBorder="1" applyAlignment="1" applyProtection="1">
      <alignment horizontal="right"/>
      <protection locked="0"/>
    </xf>
    <xf numFmtId="0" fontId="24" fillId="0" borderId="0" xfId="0" applyFont="1" applyAlignment="1">
      <alignment vertical="top"/>
    </xf>
    <xf numFmtId="0" fontId="33" fillId="0" borderId="0" xfId="0" applyFont="1"/>
    <xf numFmtId="0" fontId="19" fillId="0" borderId="21" xfId="0" applyFont="1" applyBorder="1" applyAlignment="1" applyProtection="1">
      <alignment horizontal="left" vertical="center" wrapText="1" indent="1"/>
      <protection locked="0"/>
    </xf>
    <xf numFmtId="0" fontId="21" fillId="0" borderId="21" xfId="0" applyFont="1" applyBorder="1" applyAlignment="1" applyProtection="1">
      <alignment horizontal="left" vertical="center" wrapText="1" indent="1"/>
      <protection locked="0"/>
    </xf>
    <xf numFmtId="0" fontId="24" fillId="0" borderId="21" xfId="0" applyFont="1" applyBorder="1" applyAlignment="1" applyProtection="1">
      <alignment horizontal="left" vertical="center" wrapText="1" indent="1"/>
      <protection locked="0"/>
    </xf>
    <xf numFmtId="0" fontId="18" fillId="0" borderId="21" xfId="0" applyFont="1" applyBorder="1" applyAlignment="1" applyProtection="1">
      <alignment horizontal="left" vertical="center" wrapText="1" indent="1"/>
      <protection locked="0"/>
    </xf>
    <xf numFmtId="0" fontId="23" fillId="0" borderId="21" xfId="42" applyBorder="1" applyAlignment="1" applyProtection="1">
      <alignment horizontal="left" vertical="center" wrapText="1" indent="1"/>
      <protection locked="0"/>
    </xf>
    <xf numFmtId="165" fontId="24" fillId="0" borderId="13" xfId="0" applyNumberFormat="1" applyFont="1" applyBorder="1" applyAlignment="1" applyProtection="1">
      <alignment horizontal="left" vertical="center" indent="1"/>
      <protection locked="0"/>
    </xf>
    <xf numFmtId="0" fontId="34" fillId="0" borderId="0" xfId="0" applyFont="1" applyAlignment="1">
      <alignment horizontal="left" vertical="center" indent="1"/>
    </xf>
    <xf numFmtId="14" fontId="24" fillId="0" borderId="0" xfId="0" applyNumberFormat="1" applyFont="1" applyAlignment="1" applyProtection="1">
      <alignment horizontal="left" vertical="center" indent="1"/>
      <protection locked="0"/>
    </xf>
    <xf numFmtId="0" fontId="31" fillId="0" borderId="12" xfId="0" applyFont="1" applyBorder="1" applyAlignment="1" applyProtection="1">
      <alignment horizontal="center" vertical="center" wrapText="1"/>
      <protection locked="0"/>
    </xf>
    <xf numFmtId="165" fontId="24" fillId="0" borderId="26" xfId="0" applyNumberFormat="1" applyFont="1" applyBorder="1" applyAlignment="1" applyProtection="1">
      <alignment horizontal="left" vertical="center" indent="1"/>
      <protection locked="0"/>
    </xf>
    <xf numFmtId="43" fontId="27" fillId="0" borderId="12" xfId="0" applyNumberFormat="1" applyFont="1" applyBorder="1" applyAlignment="1" applyProtection="1">
      <alignment horizontal="right"/>
      <protection locked="0"/>
    </xf>
    <xf numFmtId="0" fontId="23" fillId="0" borderId="0" xfId="42" applyAlignment="1">
      <alignment horizontal="left" vertical="center" indent="1"/>
    </xf>
    <xf numFmtId="165" fontId="24" fillId="0" borderId="15" xfId="0" quotePrefix="1" applyNumberFormat="1" applyFont="1" applyBorder="1" applyAlignment="1" applyProtection="1">
      <alignment horizontal="left" vertical="center" indent="1"/>
      <protection locked="0"/>
    </xf>
    <xf numFmtId="14" fontId="24" fillId="0" borderId="15" xfId="0" applyNumberFormat="1" applyFont="1" applyBorder="1" applyAlignment="1" applyProtection="1">
      <alignment horizontal="left" vertical="center" indent="1"/>
      <protection locked="0"/>
    </xf>
    <xf numFmtId="0" fontId="24" fillId="0" borderId="0" xfId="0" applyFont="1" applyAlignment="1" applyProtection="1">
      <alignment horizontal="left" vertical="center" indent="1"/>
      <protection locked="0"/>
    </xf>
    <xf numFmtId="14" fontId="24" fillId="0" borderId="15" xfId="0" applyNumberFormat="1" applyFont="1" applyBorder="1" applyAlignment="1" applyProtection="1">
      <alignment horizontal="left" vertical="center" indent="1"/>
      <protection locked="0"/>
    </xf>
    <xf numFmtId="14" fontId="24" fillId="0" borderId="19" xfId="0" applyNumberFormat="1" applyFont="1" applyBorder="1" applyAlignment="1" applyProtection="1">
      <alignment horizontal="left" vertical="center" indent="1"/>
      <protection locked="0"/>
    </xf>
    <xf numFmtId="14" fontId="24" fillId="0" borderId="14" xfId="0" applyNumberFormat="1" applyFont="1" applyBorder="1" applyAlignment="1" applyProtection="1">
      <alignment horizontal="left" vertical="center" indent="1"/>
      <protection locked="0"/>
    </xf>
    <xf numFmtId="0" fontId="24" fillId="0" borderId="15" xfId="0" applyFont="1" applyBorder="1" applyAlignment="1" applyProtection="1">
      <alignment horizontal="left" vertical="center" indent="1"/>
      <protection locked="0"/>
    </xf>
    <xf numFmtId="0" fontId="24" fillId="0" borderId="19" xfId="0" applyFont="1" applyBorder="1" applyAlignment="1" applyProtection="1">
      <alignment horizontal="left" vertical="center" indent="1"/>
      <protection locked="0"/>
    </xf>
    <xf numFmtId="0" fontId="24" fillId="0" borderId="14" xfId="0" applyFont="1" applyBorder="1" applyAlignment="1" applyProtection="1">
      <alignment horizontal="left" vertical="center" indent="1"/>
      <protection locked="0"/>
    </xf>
    <xf numFmtId="0" fontId="24" fillId="33" borderId="15" xfId="0" applyFont="1" applyFill="1" applyBorder="1" applyAlignment="1" applyProtection="1">
      <alignment horizontal="left" vertical="center" indent="1"/>
      <protection locked="0"/>
    </xf>
    <xf numFmtId="0" fontId="24" fillId="33" borderId="19" xfId="0" applyFont="1" applyFill="1" applyBorder="1" applyAlignment="1" applyProtection="1">
      <alignment horizontal="left" vertical="center" indent="1"/>
      <protection locked="0"/>
    </xf>
    <xf numFmtId="0" fontId="24" fillId="33" borderId="14" xfId="0" applyFont="1" applyFill="1" applyBorder="1" applyAlignment="1" applyProtection="1">
      <alignment horizontal="left" vertical="center" indent="1"/>
      <protection locked="0"/>
    </xf>
    <xf numFmtId="14" fontId="24" fillId="33" borderId="15" xfId="0" applyNumberFormat="1" applyFont="1" applyFill="1" applyBorder="1" applyAlignment="1" applyProtection="1">
      <alignment horizontal="left" vertical="center" indent="1"/>
      <protection locked="0"/>
    </xf>
    <xf numFmtId="14" fontId="24" fillId="33" borderId="19" xfId="0" applyNumberFormat="1" applyFont="1" applyFill="1" applyBorder="1" applyAlignment="1" applyProtection="1">
      <alignment horizontal="left" vertical="center" indent="1"/>
      <protection locked="0"/>
    </xf>
    <xf numFmtId="14" fontId="24" fillId="33" borderId="14" xfId="0" applyNumberFormat="1" applyFont="1" applyFill="1" applyBorder="1" applyAlignment="1" applyProtection="1">
      <alignment horizontal="left" vertical="center" indent="1"/>
      <protection locked="0"/>
    </xf>
    <xf numFmtId="0" fontId="26" fillId="0" borderId="0" xfId="0" applyFont="1" applyAlignment="1">
      <alignment vertical="center" wrapText="1"/>
    </xf>
    <xf numFmtId="165" fontId="24" fillId="36" borderId="15" xfId="0" applyNumberFormat="1" applyFont="1" applyFill="1" applyBorder="1" applyAlignment="1" applyProtection="1">
      <alignment horizontal="left" vertical="center" indent="1"/>
    </xf>
    <xf numFmtId="165" fontId="24" fillId="36" borderId="14" xfId="0" applyNumberFormat="1" applyFont="1" applyFill="1" applyBorder="1" applyAlignment="1" applyProtection="1">
      <alignment horizontal="left" vertical="center" indent="1"/>
    </xf>
    <xf numFmtId="0" fontId="27" fillId="0" borderId="0" xfId="0" applyFont="1" applyAlignment="1" applyProtection="1">
      <alignment horizontal="left" vertical="center" indent="1"/>
    </xf>
    <xf numFmtId="0" fontId="27" fillId="0" borderId="0" xfId="0" applyFont="1" applyAlignment="1" applyProtection="1">
      <alignment horizontal="center" vertical="center"/>
    </xf>
    <xf numFmtId="0" fontId="24" fillId="0" borderId="0" xfId="0" applyFont="1" applyAlignment="1" applyProtection="1">
      <alignment horizontal="left" vertical="center" indent="1"/>
    </xf>
    <xf numFmtId="0" fontId="18" fillId="0" borderId="0" xfId="0" applyFont="1" applyAlignment="1" applyProtection="1">
      <alignment horizontal="left" vertical="center" indent="1"/>
    </xf>
    <xf numFmtId="2" fontId="24" fillId="0" borderId="0" xfId="0" applyNumberFormat="1" applyFont="1" applyAlignment="1" applyProtection="1">
      <alignment horizontal="left" vertical="center" indent="1"/>
    </xf>
    <xf numFmtId="4" fontId="24" fillId="33" borderId="25" xfId="0" applyNumberFormat="1" applyFont="1" applyFill="1" applyBorder="1" applyAlignment="1" applyProtection="1">
      <alignment vertical="center"/>
    </xf>
    <xf numFmtId="4" fontId="24" fillId="33" borderId="25" xfId="0" applyNumberFormat="1" applyFont="1" applyFill="1" applyBorder="1" applyAlignment="1" applyProtection="1">
      <alignment horizontal="right" vertical="center" indent="1"/>
    </xf>
    <xf numFmtId="4" fontId="35" fillId="33" borderId="25" xfId="0" applyNumberFormat="1" applyFont="1" applyFill="1" applyBorder="1" applyAlignment="1" applyProtection="1">
      <alignment horizontal="right" vertical="center" indent="1"/>
    </xf>
    <xf numFmtId="4" fontId="37" fillId="37" borderId="25" xfId="0" applyNumberFormat="1" applyFont="1" applyFill="1" applyBorder="1" applyAlignment="1" applyProtection="1">
      <alignment horizontal="right" vertical="center" indent="1"/>
    </xf>
    <xf numFmtId="0" fontId="24" fillId="0" borderId="0" xfId="0" applyFont="1" applyAlignment="1" applyProtection="1">
      <alignment horizontal="right" vertical="center" indent="1"/>
    </xf>
    <xf numFmtId="1" fontId="24" fillId="0" borderId="0" xfId="0" applyNumberFormat="1" applyFont="1" applyAlignment="1" applyProtection="1">
      <alignment horizontal="left" vertical="center" indent="1"/>
    </xf>
    <xf numFmtId="165" fontId="24" fillId="36" borderId="15" xfId="0" applyNumberFormat="1" applyFont="1" applyFill="1" applyBorder="1" applyAlignment="1" applyProtection="1">
      <alignment vertical="center"/>
    </xf>
    <xf numFmtId="165" fontId="24" fillId="33" borderId="15" xfId="0" applyNumberFormat="1" applyFont="1" applyFill="1" applyBorder="1" applyAlignment="1" applyProtection="1">
      <alignment horizontal="left" vertical="center" indent="1"/>
    </xf>
    <xf numFmtId="0" fontId="0" fillId="33" borderId="19" xfId="0" applyFill="1" applyBorder="1" applyAlignment="1" applyProtection="1">
      <alignment horizontal="left" vertical="center" indent="1"/>
    </xf>
    <xf numFmtId="0" fontId="0" fillId="33" borderId="14" xfId="0" applyFill="1" applyBorder="1" applyAlignment="1" applyProtection="1">
      <alignment horizontal="left" vertical="center" indent="1"/>
    </xf>
    <xf numFmtId="0" fontId="30" fillId="38" borderId="0" xfId="0" applyFont="1" applyFill="1" applyAlignment="1">
      <alignment vertical="center"/>
    </xf>
    <xf numFmtId="0" fontId="30" fillId="38" borderId="0" xfId="0" applyFont="1" applyFill="1" applyAlignment="1" applyProtection="1">
      <alignment vertical="center"/>
      <protection locked="0"/>
    </xf>
    <xf numFmtId="165" fontId="24" fillId="0" borderId="15" xfId="0" applyNumberFormat="1" applyFont="1" applyFill="1" applyBorder="1" applyAlignment="1" applyProtection="1">
      <alignment horizontal="left" vertical="center" indent="1"/>
      <protection locked="0"/>
    </xf>
    <xf numFmtId="165" fontId="24" fillId="0" borderId="24" xfId="0" applyNumberFormat="1" applyFont="1" applyFill="1" applyBorder="1" applyAlignment="1" applyProtection="1">
      <alignment horizontal="left" vertical="center" indent="1"/>
      <protection locked="0"/>
    </xf>
    <xf numFmtId="0" fontId="30" fillId="38" borderId="0" xfId="0" applyFont="1" applyFill="1" applyAlignment="1" applyProtection="1">
      <alignment vertical="center"/>
    </xf>
    <xf numFmtId="0" fontId="24" fillId="36" borderId="23" xfId="0" applyFont="1" applyFill="1" applyBorder="1" applyAlignment="1" applyProtection="1">
      <alignment horizontal="center"/>
    </xf>
    <xf numFmtId="0" fontId="38" fillId="36" borderId="23" xfId="0" quotePrefix="1" applyFont="1" applyFill="1" applyBorder="1" applyAlignment="1" applyProtection="1">
      <alignment horizontal="center"/>
    </xf>
    <xf numFmtId="43" fontId="35" fillId="33" borderId="12" xfId="0" applyNumberFormat="1" applyFont="1" applyFill="1" applyBorder="1" applyAlignment="1" applyProtection="1">
      <alignment horizontal="right"/>
    </xf>
    <xf numFmtId="165" fontId="24" fillId="0" borderId="15" xfId="0" applyNumberFormat="1" applyFont="1" applyBorder="1" applyAlignment="1" applyProtection="1">
      <alignment horizontal="left" wrapText="1"/>
      <protection locked="0"/>
    </xf>
    <xf numFmtId="43" fontId="24" fillId="0" borderId="12" xfId="0" applyNumberFormat="1" applyFont="1" applyBorder="1" applyAlignment="1">
      <alignment horizontal="right" wrapText="1"/>
    </xf>
    <xf numFmtId="0" fontId="30" fillId="36" borderId="23" xfId="0" applyFont="1" applyFill="1" applyBorder="1" applyAlignment="1" applyProtection="1">
      <alignment horizontal="right"/>
    </xf>
    <xf numFmtId="0" fontId="24" fillId="0" borderId="0" xfId="0" applyFont="1" applyBorder="1" applyAlignment="1" applyProtection="1">
      <alignment horizontal="left" vertical="center" wrapText="1" indent="1"/>
    </xf>
    <xf numFmtId="0" fontId="24" fillId="0" borderId="19" xfId="0" applyFont="1" applyBorder="1" applyAlignment="1" applyProtection="1">
      <alignment horizontal="left" vertical="center" indent="1"/>
    </xf>
    <xf numFmtId="0" fontId="24" fillId="0" borderId="27" xfId="0" applyFont="1" applyBorder="1" applyAlignment="1" applyProtection="1">
      <alignment horizontal="left" vertical="center" indent="1"/>
    </xf>
    <xf numFmtId="0" fontId="31" fillId="0" borderId="28" xfId="0" applyFont="1" applyFill="1" applyBorder="1" applyAlignment="1" applyProtection="1">
      <alignment horizontal="center" vertical="center" wrapText="1"/>
      <protection locked="0"/>
    </xf>
    <xf numFmtId="9" fontId="24" fillId="0" borderId="0" xfId="0" applyNumberFormat="1" applyFont="1" applyBorder="1" applyAlignment="1" applyProtection="1">
      <alignment horizontal="center" vertical="center" wrapText="1"/>
    </xf>
    <xf numFmtId="0" fontId="24" fillId="0" borderId="26" xfId="0" applyFont="1" applyBorder="1" applyAlignment="1" applyProtection="1">
      <alignment horizontal="center" vertical="center" wrapText="1"/>
    </xf>
    <xf numFmtId="0" fontId="24" fillId="0" borderId="11" xfId="0" applyFont="1" applyBorder="1" applyAlignment="1" applyProtection="1">
      <alignment horizontal="left" vertical="center" indent="1"/>
    </xf>
    <xf numFmtId="9" fontId="24" fillId="0" borderId="13" xfId="0" quotePrefix="1" applyNumberFormat="1" applyFont="1" applyBorder="1" applyAlignment="1" applyProtection="1">
      <alignment horizontal="center" vertical="center"/>
    </xf>
    <xf numFmtId="9" fontId="24" fillId="0" borderId="0" xfId="0" quotePrefix="1" applyNumberFormat="1" applyFont="1" applyBorder="1" applyAlignment="1" applyProtection="1">
      <alignment horizontal="center" vertical="center"/>
    </xf>
    <xf numFmtId="0" fontId="24" fillId="0" borderId="0" xfId="0" applyFont="1" applyBorder="1" applyAlignment="1" applyProtection="1">
      <alignment horizontal="center" vertical="center"/>
    </xf>
    <xf numFmtId="0" fontId="24" fillId="0" borderId="14" xfId="0" applyFont="1" applyBorder="1" applyAlignment="1" applyProtection="1">
      <alignment horizontal="left" vertical="center" indent="1"/>
    </xf>
    <xf numFmtId="9" fontId="24" fillId="0" borderId="15" xfId="0" quotePrefix="1" applyNumberFormat="1" applyFont="1" applyBorder="1" applyAlignment="1" applyProtection="1">
      <alignment horizontal="center" vertical="center"/>
    </xf>
    <xf numFmtId="0" fontId="24" fillId="0" borderId="16" xfId="0" applyFont="1" applyBorder="1" applyAlignment="1" applyProtection="1">
      <alignment horizontal="left" vertical="center" indent="1"/>
    </xf>
    <xf numFmtId="1" fontId="24" fillId="0" borderId="15" xfId="0" applyNumberFormat="1" applyFont="1" applyBorder="1" applyAlignment="1" applyProtection="1">
      <alignment horizontal="center" vertical="center"/>
    </xf>
    <xf numFmtId="166" fontId="24" fillId="0" borderId="17" xfId="0" quotePrefix="1" applyNumberFormat="1" applyFont="1" applyBorder="1" applyAlignment="1" applyProtection="1">
      <alignment horizontal="center"/>
    </xf>
    <xf numFmtId="9" fontId="24" fillId="0" borderId="24" xfId="0" quotePrefix="1" applyNumberFormat="1" applyFont="1" applyBorder="1" applyAlignment="1" applyProtection="1">
      <alignment horizontal="center" vertical="center"/>
    </xf>
    <xf numFmtId="1" fontId="24" fillId="0" borderId="24" xfId="0" applyNumberFormat="1" applyFont="1" applyBorder="1" applyAlignment="1" applyProtection="1">
      <alignment horizontal="center" vertical="center"/>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48">
    <dxf>
      <font>
        <strike val="0"/>
        <outline val="0"/>
        <shadow val="0"/>
        <u val="none"/>
        <vertAlign val="baseline"/>
        <sz val="10"/>
        <color theme="1"/>
      </font>
      <protection locked="1" hidden="0"/>
    </dxf>
    <dxf>
      <font>
        <b val="0"/>
        <strike val="0"/>
        <outline val="0"/>
        <shadow val="0"/>
        <u val="none"/>
        <vertAlign val="baseline"/>
        <sz val="10"/>
        <color theme="1"/>
        <name val="Open Sans Regular"/>
        <scheme val="none"/>
      </font>
      <alignment horizontal="left" vertical="center" textRotation="0" wrapText="1" indent="0" justifyLastLine="0" shrinkToFit="0" readingOrder="0"/>
      <border diagonalUp="0" diagonalDown="0">
        <left style="thin">
          <color theme="0" tint="-0.24994659260841701"/>
        </left>
        <right style="thin">
          <color theme="0" tint="-0.24994659260841701"/>
        </right>
        <top/>
        <bottom/>
      </border>
      <protection locked="1" hidden="0"/>
    </dxf>
    <dxf>
      <font>
        <strike val="0"/>
        <outline val="0"/>
        <shadow val="0"/>
        <u val="none"/>
        <vertAlign val="baseline"/>
        <sz val="10"/>
        <color theme="1"/>
        <name val="Open Sans Regular"/>
        <scheme val="none"/>
      </font>
      <numFmt numFmtId="13" formatCode="0%"/>
      <alignment horizontal="center" vertical="center" textRotation="0" wrapText="0" indent="0" justifyLastLine="0" shrinkToFit="0" readingOrder="0"/>
      <border diagonalUp="0" diagonalDown="0">
        <left style="thin">
          <color theme="0" tint="-0.24994659260841701"/>
        </left>
        <right/>
        <top style="thin">
          <color theme="0" tint="-0.24994659260841701"/>
        </top>
        <bottom style="thin">
          <color theme="0" tint="-0.24994659260841701"/>
        </bottom>
      </border>
      <protection locked="1" hidden="0"/>
    </dxf>
    <dxf>
      <font>
        <b val="0"/>
        <i val="0"/>
        <strike val="0"/>
        <condense val="0"/>
        <extend val="0"/>
        <outline val="0"/>
        <shadow val="0"/>
        <u val="none"/>
        <vertAlign val="baseline"/>
        <sz val="10"/>
        <color theme="1"/>
        <name val="Open Sans Regular"/>
        <scheme val="none"/>
      </font>
      <numFmt numFmtId="13" formatCode="0%"/>
      <alignment horizontal="center" vertical="center" textRotation="0" wrapText="0" indent="0" justifyLastLine="0" shrinkToFit="0" readingOrder="0"/>
      <protection locked="1" hidden="0"/>
    </dxf>
    <dxf>
      <font>
        <b val="0"/>
        <i val="0"/>
        <strike val="0"/>
        <condense val="0"/>
        <extend val="0"/>
        <outline val="0"/>
        <shadow val="0"/>
        <u val="none"/>
        <vertAlign val="baseline"/>
        <sz val="10"/>
        <color theme="1"/>
        <name val="Open Sans Regular"/>
        <scheme val="none"/>
      </font>
      <numFmt numFmtId="13" formatCode="0%"/>
      <alignment horizontal="center" vertical="center" textRotation="0" wrapText="0" indent="0" justifyLastLine="0" shrinkToFit="0" readingOrder="0"/>
      <border diagonalUp="0" diagonalDown="0">
        <left style="thin">
          <color theme="0" tint="-0.24994659260841701"/>
        </left>
        <right/>
        <top style="thin">
          <color theme="0" tint="-0.24994659260841701"/>
        </top>
        <bottom style="thin">
          <color theme="0" tint="-0.24994659260841701"/>
        </bottom>
      </border>
      <protection locked="1" hidden="0"/>
    </dxf>
    <dxf>
      <font>
        <strike val="0"/>
        <outline val="0"/>
        <shadow val="0"/>
        <u val="none"/>
        <vertAlign val="baseline"/>
        <sz val="10"/>
        <color theme="1"/>
        <name val="Open Sans Regular"/>
        <scheme val="none"/>
      </font>
      <alignment horizontal="left" vertical="center" textRotation="0" wrapText="0" indent="1" justifyLastLine="0" shrinkToFit="0" readingOrder="0"/>
      <border diagonalUp="0" diagonalDown="0">
        <left/>
        <right style="thin">
          <color theme="0" tint="-0.24994659260841701"/>
        </right>
        <top style="thin">
          <color theme="0" tint="-0.24994659260841701"/>
        </top>
        <bottom style="thin">
          <color theme="0" tint="-0.24994659260841701"/>
        </bottom>
      </border>
      <protection locked="1" hidden="0"/>
    </dxf>
    <dxf>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strike val="0"/>
        <outline val="0"/>
        <shadow val="0"/>
        <u val="none"/>
        <vertAlign val="baseline"/>
        <sz val="10"/>
        <name val="Open Sans Regular"/>
        <scheme val="none"/>
      </font>
      <numFmt numFmtId="165" formatCode="[$-809]dd\ mmmm\ yyyy;@"/>
      <fill>
        <patternFill patternType="none">
          <fgColor indexed="64"/>
          <bgColor indexed="65"/>
        </patternFill>
      </fill>
      <alignment horizontal="left" vertical="center" textRotation="0" wrapText="0" indent="1" justifyLastLine="0" shrinkToFit="0" readingOrder="0"/>
      <border diagonalUp="0" diagonalDown="0">
        <left style="thin">
          <color theme="0" tint="-0.24994659260841701"/>
        </left>
        <right/>
        <top style="thin">
          <color theme="0" tint="-0.24994659260841701"/>
        </top>
        <bottom style="thin">
          <color theme="0" tint="-0.24994659260841701"/>
        </bottom>
        <vertical/>
        <horizontal/>
      </border>
      <protection locked="0" hidden="0"/>
    </dxf>
    <dxf>
      <font>
        <b val="0"/>
        <i val="0"/>
        <strike val="0"/>
        <condense val="0"/>
        <extend val="0"/>
        <outline val="0"/>
        <shadow val="0"/>
        <u val="none"/>
        <vertAlign val="baseline"/>
        <sz val="10"/>
        <color theme="1"/>
        <name val="Open Sans Regular"/>
        <scheme val="none"/>
      </font>
      <numFmt numFmtId="19" formatCode="dd/mm/yyyy"/>
      <alignment horizontal="left" vertical="center" textRotation="0" wrapText="0" indent="1" justifyLastLine="0" shrinkToFit="0" readingOrder="0"/>
      <border diagonalUp="0" diagonalDown="0">
        <left style="thin">
          <color theme="0" tint="-0.24994659260841701"/>
        </left>
        <right/>
        <top style="thin">
          <color theme="0" tint="-0.24994659260841701"/>
        </top>
        <bottom style="thin">
          <color theme="0" tint="-0.24994659260841701"/>
        </bottom>
        <vertical/>
        <horizontal/>
      </border>
      <protection locked="0" hidden="0"/>
    </dxf>
    <dxf>
      <font>
        <strike val="0"/>
        <outline val="0"/>
        <shadow val="0"/>
        <u val="none"/>
        <vertAlign val="baseline"/>
        <sz val="10"/>
        <color rgb="FF000000"/>
      </font>
      <protection locked="1" hidden="0"/>
    </dxf>
    <dxf>
      <font>
        <b val="0"/>
        <strike val="0"/>
        <outline val="0"/>
        <shadow val="0"/>
        <u val="none"/>
        <vertAlign val="baseline"/>
        <sz val="10"/>
        <color theme="1"/>
        <name val="Open Sans Regular"/>
        <scheme val="none"/>
      </font>
      <alignment horizontal="left" vertical="center" textRotation="0" wrapText="1" indent="0" justifyLastLine="0" shrinkToFit="0" readingOrder="0"/>
      <border diagonalUp="0" diagonalDown="0">
        <left style="thin">
          <color theme="0" tint="-0.24994659260841701"/>
        </left>
        <right style="thin">
          <color theme="0" tint="-0.24994659260841701"/>
        </right>
        <top/>
        <bottom/>
      </border>
      <protection locked="1" hidden="0"/>
    </dxf>
    <dxf>
      <font>
        <strike val="0"/>
        <outline val="0"/>
        <shadow val="0"/>
        <u val="none"/>
        <vertAlign val="baseline"/>
        <sz val="10"/>
        <color theme="1"/>
        <name val="Open Sans Regular"/>
        <scheme val="none"/>
      </font>
      <alignment horizontal="left" vertical="center" textRotation="0" wrapText="0" indent="1" justifyLastLine="0" shrinkToFit="0" readingOrder="0"/>
      <border diagonalUp="0" diagonalDown="0">
        <left/>
        <right/>
        <top style="thin">
          <color theme="0" tint="-0.24994659260841701"/>
        </top>
        <bottom style="thin">
          <color theme="0" tint="-0.24994659260841701"/>
        </bottom>
        <vertical/>
      </border>
      <protection locked="1" hidden="0"/>
    </dxf>
    <dxf>
      <border diagonalUp="0" diagonalDown="0">
        <left style="thin">
          <color rgb="FFBFBFBF"/>
        </left>
        <right style="thin">
          <color rgb="FFBFBFBF"/>
        </right>
        <top style="thin">
          <color rgb="FFBFBFBF"/>
        </top>
        <bottom style="thin">
          <color rgb="FFBFBFBF"/>
        </bottom>
      </border>
    </dxf>
    <dxf>
      <font>
        <strike val="0"/>
        <outline val="0"/>
        <shadow val="0"/>
        <u val="none"/>
        <vertAlign val="baseline"/>
        <sz val="10"/>
        <name val="Open Sans Regular"/>
        <scheme val="none"/>
      </font>
      <numFmt numFmtId="165" formatCode="[$-809]dd\ mmmm\ yyyy;@"/>
      <fill>
        <patternFill patternType="none">
          <fgColor indexed="64"/>
          <bgColor indexed="65"/>
        </patternFill>
      </fill>
      <alignment horizontal="left" vertical="bottom" textRotation="0" wrapText="1" indent="0" justifyLastLine="0" shrinkToFit="0" readingOrder="0"/>
      <border diagonalUp="0" diagonalDown="0">
        <left style="thin">
          <color theme="0" tint="-0.24994659260841701"/>
        </left>
        <right/>
        <top style="thin">
          <color theme="0" tint="-0.24994659260841701"/>
        </top>
        <bottom style="thin">
          <color theme="0" tint="-0.24994659260841701"/>
        </bottom>
        <vertical/>
        <horizontal/>
      </border>
      <protection locked="0" hidden="0"/>
    </dxf>
    <dxf>
      <font>
        <strike val="0"/>
        <outline val="0"/>
        <shadow val="0"/>
        <u val="none"/>
        <vertAlign val="baseline"/>
        <sz val="10"/>
        <name val="Open Sans Regular"/>
        <scheme val="none"/>
      </font>
      <numFmt numFmtId="165" formatCode="[$-809]dd\ mmmm\ yyyy;@"/>
      <fill>
        <patternFill patternType="none">
          <fgColor indexed="64"/>
          <bgColor indexed="65"/>
        </patternFill>
      </fill>
      <alignment horizontal="left" vertical="center" textRotation="0" wrapText="0" indent="1" justifyLastLine="0" shrinkToFit="0" readingOrder="0"/>
      <border diagonalUp="0" diagonalDown="0">
        <left style="thin">
          <color theme="0" tint="-0.24994659260841701"/>
        </left>
        <right/>
        <top style="thin">
          <color theme="0" tint="-0.24994659260841701"/>
        </top>
        <bottom style="thin">
          <color theme="0" tint="-0.24994659260841701"/>
        </bottom>
        <vertical/>
        <horizontal/>
      </border>
      <protection locked="0" hidden="0"/>
    </dxf>
    <dxf>
      <font>
        <b val="0"/>
        <i val="0"/>
        <strike val="0"/>
        <condense val="0"/>
        <extend val="0"/>
        <outline val="0"/>
        <shadow val="0"/>
        <u val="none"/>
        <vertAlign val="baseline"/>
        <sz val="10"/>
        <color theme="1"/>
        <name val="Open Sans Regular"/>
        <scheme val="none"/>
      </font>
      <numFmt numFmtId="35" formatCode="_-* #,##0.00_-;\-* #,##0.00_-;_-* &quot;-&quot;??_-;_-@_-"/>
      <fill>
        <patternFill patternType="solid">
          <fgColor indexed="64"/>
          <bgColor rgb="FFFFFF00"/>
        </patternFill>
      </fill>
      <alignment horizontal="right" vertical="bottom" textRotation="0" wrapText="1" indent="0" justifyLastLine="0" shrinkToFit="0" readingOrder="0"/>
      <protection locked="1" hidden="0"/>
    </dxf>
    <dxf>
      <font>
        <b val="0"/>
        <i val="0"/>
        <strike val="0"/>
        <condense val="0"/>
        <extend val="0"/>
        <outline val="0"/>
        <shadow val="0"/>
        <u val="none"/>
        <vertAlign val="baseline"/>
        <sz val="10"/>
        <color theme="1"/>
        <name val="Open Sans Regular"/>
        <scheme val="none"/>
      </font>
      <numFmt numFmtId="35" formatCode="_-* #,##0.00_-;\-* #,##0.00_-;_-* &quot;-&quot;??_-;_-@_-"/>
      <fill>
        <patternFill patternType="solid">
          <fgColor indexed="64"/>
          <bgColor rgb="FFFFFF00"/>
        </patternFill>
      </fill>
      <alignment horizontal="right" vertical="bottom" textRotation="0" wrapText="1" indent="0" justifyLastLine="0" shrinkToFit="0" readingOrder="0"/>
      <protection locked="1" hidden="0"/>
    </dxf>
    <dxf>
      <font>
        <b/>
        <i val="0"/>
        <strike val="0"/>
        <condense val="0"/>
        <extend val="0"/>
        <outline val="0"/>
        <shadow val="0"/>
        <u val="none"/>
        <vertAlign val="baseline"/>
        <sz val="10"/>
        <color theme="1"/>
        <name val="Open Sans Regular"/>
        <scheme val="none"/>
      </font>
      <numFmt numFmtId="35" formatCode="_-* #,##0.00_-;\-* #,##0.00_-;_-* &quot;-&quot;??_-;_-@_-"/>
      <fill>
        <patternFill patternType="solid">
          <fgColor indexed="64"/>
          <bgColor rgb="FFFFFF00"/>
        </patternFill>
      </fill>
      <alignment horizontal="right" vertical="bottom" textRotation="0" wrapText="1" indent="0" justifyLastLine="0" shrinkToFit="0" readingOrder="0"/>
      <protection locked="1" hidden="0"/>
    </dxf>
    <dxf>
      <font>
        <b/>
        <i val="0"/>
        <strike val="0"/>
        <condense val="0"/>
        <extend val="0"/>
        <outline val="0"/>
        <shadow val="0"/>
        <u val="none"/>
        <vertAlign val="baseline"/>
        <sz val="10"/>
        <color theme="1"/>
        <name val="Open Sans Regular"/>
        <scheme val="none"/>
      </font>
      <numFmt numFmtId="35" formatCode="_-* #,##0.00_-;\-* #,##0.00_-;_-* &quot;-&quot;??_-;_-@_-"/>
      <fill>
        <patternFill patternType="none">
          <fgColor indexed="64"/>
          <bgColor auto="1"/>
        </patternFill>
      </fill>
      <alignment horizontal="right" vertical="bottom" textRotation="0" wrapText="1" indent="0" justifyLastLine="0" shrinkToFit="0" readingOrder="0"/>
      <protection locked="1" hidden="0"/>
    </dxf>
    <dxf>
      <font>
        <b val="0"/>
        <i val="0"/>
        <strike val="0"/>
        <condense val="0"/>
        <extend val="0"/>
        <outline val="0"/>
        <shadow val="0"/>
        <u val="none"/>
        <vertAlign val="baseline"/>
        <sz val="10"/>
        <color theme="1"/>
        <name val="Open Sans Regular"/>
        <scheme val="none"/>
      </font>
      <numFmt numFmtId="165" formatCode="[$-809]dd\ mmmm\ yyyy;@"/>
      <fill>
        <patternFill patternType="none">
          <fgColor indexed="64"/>
          <bgColor indexed="65"/>
        </patternFill>
      </fill>
      <alignment horizontal="left" vertical="center" textRotation="0" wrapText="0" indent="1" justifyLastLine="0" shrinkToFit="0" readingOrder="0"/>
      <border diagonalUp="0" diagonalDown="0">
        <left style="thin">
          <color theme="0" tint="-0.24994659260841701"/>
        </left>
        <right/>
        <top/>
        <bottom style="thin">
          <color theme="0" tint="-0.24994659260841701"/>
        </bottom>
        <vertical/>
        <horizontal/>
      </border>
      <protection locked="0" hidden="0"/>
    </dxf>
    <dxf>
      <font>
        <strike val="0"/>
        <outline val="0"/>
        <shadow val="0"/>
        <u val="none"/>
        <vertAlign val="baseline"/>
        <sz val="10"/>
        <name val="Open Sans Regular"/>
        <scheme val="none"/>
      </font>
      <numFmt numFmtId="165" formatCode="[$-809]dd\ mmmm\ yyyy;@"/>
      <fill>
        <patternFill patternType="none">
          <fgColor indexed="64"/>
          <bgColor indexed="65"/>
        </patternFill>
      </fill>
      <alignment horizontal="left" vertical="center" textRotation="0" wrapText="0" indent="1" justifyLastLine="0" shrinkToFit="0" readingOrder="0"/>
      <border diagonalUp="0" diagonalDown="0">
        <left style="thin">
          <color theme="0" tint="-0.24994659260841701"/>
        </left>
        <right/>
        <top style="thin">
          <color theme="0" tint="-0.24994659260841701"/>
        </top>
        <bottom style="thin">
          <color theme="0" tint="-0.24994659260841701"/>
        </bottom>
        <vertical/>
        <horizontal/>
      </border>
      <protection locked="0" hidden="0"/>
    </dxf>
    <dxf>
      <font>
        <b/>
        <i val="0"/>
        <strike val="0"/>
        <condense val="0"/>
        <extend val="0"/>
        <outline val="0"/>
        <shadow val="0"/>
        <u val="none"/>
        <vertAlign val="baseline"/>
        <sz val="10"/>
        <color theme="1"/>
        <name val="Open Sans Regular"/>
        <scheme val="none"/>
      </font>
      <fill>
        <patternFill patternType="none">
          <fgColor indexed="64"/>
          <bgColor indexed="65"/>
        </patternFill>
      </fill>
      <alignment horizontal="left" vertical="bottom" textRotation="0" wrapText="1" indent="0" justifyLastLine="0" shrinkToFit="0" readingOrder="0"/>
      <protection locked="0" hidden="0"/>
    </dxf>
    <dxf>
      <font>
        <b/>
        <i val="0"/>
        <strike val="0"/>
        <condense val="0"/>
        <extend val="0"/>
        <outline val="0"/>
        <shadow val="0"/>
        <u val="none"/>
        <vertAlign val="baseline"/>
        <sz val="10"/>
        <color theme="1"/>
        <name val="Open Sans Regular"/>
        <scheme val="none"/>
      </font>
      <fill>
        <patternFill patternType="none">
          <fgColor indexed="64"/>
          <bgColor indexed="65"/>
        </patternFill>
      </fill>
      <alignment horizontal="left" vertical="bottom" textRotation="0" wrapText="1" indent="0" justifyLastLine="0" shrinkToFit="0" readingOrder="0"/>
      <protection locked="0" hidden="0"/>
    </dxf>
    <dxf>
      <font>
        <b/>
        <i val="0"/>
        <strike val="0"/>
        <condense val="0"/>
        <extend val="0"/>
        <outline val="0"/>
        <shadow val="0"/>
        <u val="none"/>
        <vertAlign val="baseline"/>
        <sz val="10"/>
        <color theme="1"/>
        <name val="Open Sans Regular"/>
        <scheme val="none"/>
      </font>
      <numFmt numFmtId="19" formatCode="dd/mm/yyyy"/>
      <fill>
        <patternFill patternType="none">
          <fgColor indexed="64"/>
          <bgColor indexed="65"/>
        </patternFill>
      </fill>
      <alignment horizontal="left" vertical="center" textRotation="0" wrapText="0" indent="1" justifyLastLine="0" shrinkToFit="0" readingOrder="0"/>
      <border diagonalUp="0" diagonalDown="0">
        <left style="thin">
          <color theme="0" tint="-0.24994659260841701"/>
        </left>
        <right/>
        <top style="thin">
          <color theme="0" tint="-0.24994659260841701"/>
        </top>
        <bottom style="thin">
          <color theme="0" tint="-0.24994659260841701"/>
        </bottom>
        <vertical/>
        <horizontal/>
      </border>
      <protection locked="0" hidden="0"/>
    </dxf>
    <dxf>
      <border>
        <top style="thin">
          <color theme="0" tint="-0.24994659260841701"/>
        </top>
      </border>
    </dxf>
    <dxf>
      <border>
        <bottom style="thin">
          <color theme="0" tint="-0.24994659260841701"/>
        </bottom>
      </border>
    </dxf>
    <dxf>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strike val="0"/>
        <outline val="0"/>
        <shadow val="0"/>
        <u val="none"/>
        <vertAlign val="baseline"/>
        <sz val="10"/>
        <name val="Open Sans Regular"/>
        <scheme val="none"/>
      </font>
      <alignment horizontal="left" vertical="bottom" textRotation="0" wrapText="1" indent="0" justifyLastLine="0" shrinkToFit="0" readingOrder="0"/>
    </dxf>
    <dxf>
      <font>
        <b val="0"/>
        <i val="0"/>
        <strike val="0"/>
        <condense val="0"/>
        <extend val="0"/>
        <outline val="0"/>
        <shadow val="0"/>
        <u val="none"/>
        <vertAlign val="baseline"/>
        <sz val="10"/>
        <color theme="0"/>
        <name val="Open Sans Regular"/>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bottom/>
      </border>
      <protection locked="0" hidden="0"/>
    </dxf>
    <dxf>
      <font>
        <strike val="0"/>
        <outline val="0"/>
        <shadow val="0"/>
        <u val="none"/>
        <vertAlign val="baseline"/>
        <sz val="10"/>
        <name val="Open Sans Regular"/>
        <scheme val="none"/>
      </font>
      <numFmt numFmtId="165" formatCode="[$-809]dd\ mmmm\ yyyy;@"/>
      <fill>
        <patternFill patternType="none">
          <fgColor indexed="64"/>
          <bgColor indexed="65"/>
        </patternFill>
      </fill>
      <alignment horizontal="left" vertical="center" textRotation="0" wrapText="0" indent="1" justifyLastLine="0" shrinkToFit="0" readingOrder="0"/>
      <border diagonalUp="0" diagonalDown="0">
        <left style="thin">
          <color theme="0" tint="-0.24994659260841701"/>
        </left>
        <right/>
        <top style="thin">
          <color theme="0" tint="-0.24994659260841701"/>
        </top>
        <bottom style="thin">
          <color theme="0" tint="-0.24994659260841701"/>
        </bottom>
        <vertical/>
        <horizontal/>
      </border>
      <protection locked="0" hidden="0"/>
    </dxf>
    <dxf>
      <font>
        <b val="0"/>
        <i val="0"/>
        <strike val="0"/>
        <condense val="0"/>
        <extend val="0"/>
        <outline val="0"/>
        <shadow val="0"/>
        <u val="none"/>
        <vertAlign val="baseline"/>
        <sz val="10"/>
        <color theme="1"/>
        <name val="Open Sans Regular"/>
        <scheme val="none"/>
      </font>
      <numFmt numFmtId="35" formatCode="_-* #,##0.00_-;\-* #,##0.00_-;_-* &quot;-&quot;??_-;_-@_-"/>
      <fill>
        <patternFill patternType="solid">
          <fgColor indexed="64"/>
          <bgColor rgb="FFFFFF00"/>
        </patternFill>
      </fill>
      <alignment horizontal="right" vertical="bottom" textRotation="0" wrapText="0" indent="0" justifyLastLine="0" shrinkToFit="0" readingOrder="0"/>
      <border diagonalUp="0" diagonalDown="0">
        <left style="thin">
          <color theme="0" tint="-0.24994659260841701"/>
        </left>
        <right style="thin">
          <color theme="0" tint="-0.24994659260841701"/>
        </right>
        <top/>
        <bottom style="thin">
          <color theme="0" tint="-0.24994659260841701"/>
        </bottom>
        <vertical/>
        <horizontal/>
      </border>
      <protection locked="0" hidden="0"/>
    </dxf>
    <dxf>
      <font>
        <b val="0"/>
        <i val="0"/>
        <strike val="0"/>
        <condense val="0"/>
        <extend val="0"/>
        <outline val="0"/>
        <shadow val="0"/>
        <u val="none"/>
        <vertAlign val="baseline"/>
        <sz val="10"/>
        <color theme="1"/>
        <name val="Open Sans Regular"/>
        <scheme val="none"/>
      </font>
      <numFmt numFmtId="35" formatCode="_-* #,##0.00_-;\-* #,##0.00_-;_-* &quot;-&quot;??_-;_-@_-"/>
      <fill>
        <patternFill patternType="solid">
          <fgColor indexed="64"/>
          <bgColor rgb="FFFFFF00"/>
        </patternFill>
      </fill>
      <alignment horizontal="right" vertical="bottom" textRotation="0" wrapText="0" indent="0" justifyLastLine="0" shrinkToFit="0" readingOrder="0"/>
      <border diagonalUp="0" diagonalDown="0">
        <left style="thin">
          <color theme="0" tint="-0.24994659260841701"/>
        </left>
        <right style="thin">
          <color theme="0" tint="-0.24994659260841701"/>
        </right>
        <top/>
        <bottom style="thin">
          <color theme="0" tint="-0.24994659260841701"/>
        </bottom>
        <vertical/>
        <horizontal/>
      </border>
      <protection locked="0" hidden="0"/>
    </dxf>
    <dxf>
      <font>
        <b/>
        <i val="0"/>
        <strike val="0"/>
        <condense val="0"/>
        <extend val="0"/>
        <outline val="0"/>
        <shadow val="0"/>
        <u val="none"/>
        <vertAlign val="baseline"/>
        <sz val="10"/>
        <color theme="1"/>
        <name val="Open Sans Regular"/>
        <scheme val="none"/>
      </font>
      <numFmt numFmtId="35" formatCode="_-* #,##0.00_-;\-* #,##0.00_-;_-* &quot;-&quot;??_-;_-@_-"/>
      <fill>
        <patternFill patternType="solid">
          <fgColor indexed="64"/>
          <bgColor rgb="FFFFFF00"/>
        </patternFill>
      </fill>
      <alignment horizontal="right" vertical="bottom" textRotation="0" wrapText="0" indent="0" justifyLastLine="0" shrinkToFit="0" readingOrder="0"/>
      <border diagonalUp="0" diagonalDown="0">
        <left style="thin">
          <color theme="0" tint="-0.24994659260841701"/>
        </left>
        <right style="thin">
          <color theme="0" tint="-0.24994659260841701"/>
        </right>
        <top/>
        <bottom style="thin">
          <color theme="0" tint="-0.24994659260841701"/>
        </bottom>
        <vertical/>
        <horizontal/>
      </border>
      <protection locked="0" hidden="0"/>
    </dxf>
    <dxf>
      <font>
        <b/>
        <i val="0"/>
        <strike val="0"/>
        <condense val="0"/>
        <extend val="0"/>
        <outline val="0"/>
        <shadow val="0"/>
        <u val="none"/>
        <vertAlign val="baseline"/>
        <sz val="10"/>
        <color theme="1"/>
        <name val="Open Sans Regular"/>
        <scheme val="none"/>
      </font>
      <numFmt numFmtId="35" formatCode="_-* #,##0.00_-;\-* #,##0.00_-;_-* &quot;-&quot;??_-;_-@_-"/>
      <fill>
        <patternFill patternType="none">
          <fgColor indexed="64"/>
          <bgColor indexed="65"/>
        </patternFill>
      </fill>
      <alignment horizontal="right" vertical="bottom" textRotation="0" wrapText="0" indent="0" justifyLastLine="0" shrinkToFit="0" readingOrder="0"/>
      <border diagonalUp="0" diagonalDown="0">
        <left style="thin">
          <color theme="0" tint="-0.24994659260841701"/>
        </left>
        <right style="thin">
          <color theme="0" tint="-0.24994659260841701"/>
        </right>
        <top/>
        <bottom style="thin">
          <color theme="0" tint="-0.24994659260841701"/>
        </bottom>
        <vertical/>
        <horizontal/>
      </border>
      <protection locked="0" hidden="0"/>
    </dxf>
    <dxf>
      <font>
        <b val="0"/>
        <i val="0"/>
        <strike val="0"/>
        <condense val="0"/>
        <extend val="0"/>
        <outline val="0"/>
        <shadow val="0"/>
        <u val="none"/>
        <vertAlign val="baseline"/>
        <sz val="10"/>
        <color theme="1"/>
        <name val="Open Sans Regular"/>
        <scheme val="none"/>
      </font>
      <numFmt numFmtId="165" formatCode="[$-809]dd\ mmmm\ yyyy;@"/>
      <fill>
        <patternFill patternType="none">
          <fgColor indexed="64"/>
          <bgColor indexed="65"/>
        </patternFill>
      </fill>
      <alignment horizontal="left" vertical="center" textRotation="0" wrapText="0" indent="1" justifyLastLine="0" shrinkToFit="0" readingOrder="0"/>
      <border diagonalUp="0" diagonalDown="0">
        <left style="thin">
          <color theme="0" tint="-0.24994659260841701"/>
        </left>
        <right/>
        <top/>
        <bottom style="thin">
          <color theme="0" tint="-0.24994659260841701"/>
        </bottom>
        <vertical/>
        <horizontal/>
      </border>
      <protection locked="0" hidden="0"/>
    </dxf>
    <dxf>
      <font>
        <strike val="0"/>
        <outline val="0"/>
        <shadow val="0"/>
        <u val="none"/>
        <vertAlign val="baseline"/>
        <sz val="10"/>
        <name val="Open Sans Regular"/>
        <scheme val="none"/>
      </font>
      <numFmt numFmtId="165" formatCode="[$-809]dd\ mmmm\ yyyy;@"/>
      <fill>
        <patternFill patternType="none">
          <fgColor indexed="64"/>
          <bgColor indexed="65"/>
        </patternFill>
      </fill>
      <alignment horizontal="left" vertical="center" textRotation="0" wrapText="0" indent="1" justifyLastLine="0" shrinkToFit="0" readingOrder="0"/>
      <border diagonalUp="0" diagonalDown="0">
        <left style="thin">
          <color theme="0" tint="-0.24994659260841701"/>
        </left>
        <right/>
        <top style="thin">
          <color theme="0" tint="-0.24994659260841701"/>
        </top>
        <bottom style="thin">
          <color theme="0" tint="-0.24994659260841701"/>
        </bottom>
        <vertical/>
        <horizontal/>
      </border>
      <protection locked="0" hidden="0"/>
    </dxf>
    <dxf>
      <font>
        <b/>
        <i val="0"/>
        <strike val="0"/>
        <condense val="0"/>
        <extend val="0"/>
        <outline val="0"/>
        <shadow val="0"/>
        <u val="none"/>
        <vertAlign val="baseline"/>
        <sz val="10"/>
        <color theme="1"/>
        <name val="Open Sans Regular"/>
        <scheme val="none"/>
      </font>
      <numFmt numFmtId="165" formatCode="[$-809]dd\ mmmm\ yyyy;@"/>
      <fill>
        <patternFill patternType="none">
          <fgColor indexed="64"/>
          <bgColor indexed="65"/>
        </patternFill>
      </fill>
      <alignment horizontal="left" vertical="center" textRotation="0" wrapText="0" indent="1" justifyLastLine="0" shrinkToFit="0" readingOrder="0"/>
      <border diagonalUp="0" diagonalDown="0">
        <left style="thin">
          <color theme="0" tint="-0.24994659260841701"/>
        </left>
        <right/>
        <top style="thin">
          <color theme="0" tint="-0.24994659260841701"/>
        </top>
        <bottom style="thin">
          <color theme="0" tint="-0.24994659260841701"/>
        </bottom>
        <vertical/>
        <horizontal/>
      </border>
      <protection locked="0" hidden="0"/>
    </dxf>
    <dxf>
      <font>
        <b/>
        <i val="0"/>
        <strike val="0"/>
        <condense val="0"/>
        <extend val="0"/>
        <outline val="0"/>
        <shadow val="0"/>
        <u val="none"/>
        <vertAlign val="baseline"/>
        <sz val="10"/>
        <color theme="1"/>
        <name val="Open Sans Regular"/>
        <scheme val="none"/>
      </font>
      <numFmt numFmtId="165" formatCode="[$-809]dd\ mmmm\ yyyy;@"/>
      <fill>
        <patternFill patternType="none">
          <fgColor indexed="64"/>
          <bgColor indexed="65"/>
        </patternFill>
      </fill>
      <alignment horizontal="left" vertical="center" textRotation="0" wrapText="0" indent="1" justifyLastLine="0" shrinkToFit="0" readingOrder="0"/>
      <border diagonalUp="0" diagonalDown="0">
        <left style="thin">
          <color theme="0" tint="-0.24994659260841701"/>
        </left>
        <right/>
        <top style="thin">
          <color theme="0" tint="-0.24994659260841701"/>
        </top>
        <bottom style="thin">
          <color theme="0" tint="-0.24994659260841701"/>
        </bottom>
        <vertical/>
        <horizontal/>
      </border>
      <protection locked="0" hidden="0"/>
    </dxf>
    <dxf>
      <font>
        <b val="0"/>
        <i val="0"/>
        <strike val="0"/>
        <condense val="0"/>
        <extend val="0"/>
        <outline val="0"/>
        <shadow val="0"/>
        <u val="none"/>
        <vertAlign val="baseline"/>
        <sz val="10"/>
        <color theme="1"/>
        <name val="Open Sans Regular"/>
        <scheme val="none"/>
      </font>
      <numFmt numFmtId="19" formatCode="dd/mm/yyyy"/>
      <alignment horizontal="left" vertical="center" textRotation="0" wrapText="0" indent="1" justifyLastLine="0" shrinkToFit="0" readingOrder="0"/>
      <border diagonalUp="0" diagonalDown="0">
        <left style="thin">
          <color theme="0" tint="-0.24994659260841701"/>
        </left>
        <right/>
        <top style="thin">
          <color theme="0" tint="-0.24994659260841701"/>
        </top>
        <bottom style="thin">
          <color theme="0" tint="-0.24994659260841701"/>
        </bottom>
        <vertical/>
        <horizontal/>
      </border>
      <protection locked="0" hidden="0"/>
    </dxf>
    <dxf>
      <font>
        <b/>
        <i val="0"/>
        <strike val="0"/>
        <condense val="0"/>
        <extend val="0"/>
        <outline val="0"/>
        <shadow val="0"/>
        <u val="none"/>
        <vertAlign val="baseline"/>
        <sz val="10"/>
        <color theme="1"/>
        <name val="Open Sans Regular"/>
        <scheme val="none"/>
      </font>
      <numFmt numFmtId="19" formatCode="dd/mm/yyyy"/>
      <fill>
        <patternFill patternType="none">
          <fgColor indexed="64"/>
          <bgColor indexed="65"/>
        </patternFill>
      </fill>
      <alignment horizontal="left" vertical="center" textRotation="0" wrapText="0" indent="1" justifyLastLine="0" shrinkToFit="0" readingOrder="0"/>
      <border diagonalUp="0" diagonalDown="0">
        <left style="thin">
          <color theme="0" tint="-0.24994659260841701"/>
        </left>
        <right/>
        <top style="thin">
          <color theme="0" tint="-0.24994659260841701"/>
        </top>
        <bottom style="thin">
          <color theme="0" tint="-0.24994659260841701"/>
        </bottom>
        <vertical/>
        <horizontal/>
      </border>
      <protection locked="0" hidden="0"/>
    </dxf>
    <dxf>
      <border>
        <top style="thin">
          <color theme="0" tint="-0.24994659260841701"/>
        </top>
      </border>
    </dxf>
    <dxf>
      <border>
        <bottom style="thin">
          <color theme="0" tint="-0.24994659260841701"/>
        </bottom>
      </border>
    </dxf>
    <dxf>
      <border outline="0">
        <bottom style="thin">
          <color theme="0" tint="-0.24994659260841701"/>
        </bottom>
      </border>
    </dxf>
    <dxf>
      <font>
        <b val="0"/>
        <i val="0"/>
        <strike val="0"/>
        <condense val="0"/>
        <extend val="0"/>
        <outline val="0"/>
        <shadow val="0"/>
        <u val="none"/>
        <vertAlign val="baseline"/>
        <sz val="10"/>
        <color theme="0"/>
        <name val="Open Sans Regular"/>
        <scheme val="none"/>
      </font>
      <fill>
        <patternFill patternType="none">
          <fgColor indexed="64"/>
          <bgColor indexed="65"/>
        </patternFill>
      </fill>
      <alignment horizontal="center" vertical="center" textRotation="0" wrapText="1" indent="0" justifyLastLine="0" shrinkToFit="0" readingOrder="0"/>
      <protection locked="0" hidden="0"/>
    </dxf>
    <dxf>
      <border>
        <top style="thin">
          <color rgb="FFBFBFBF"/>
        </top>
      </border>
    </dxf>
    <dxf>
      <border>
        <top style="thin">
          <color theme="0" tint="-0.24994659260841701"/>
        </top>
      </border>
    </dxf>
    <dxf>
      <font>
        <color theme="0"/>
      </font>
      <fill>
        <patternFill>
          <bgColor rgb="FF007F9C"/>
        </patternFill>
      </fill>
    </dxf>
    <dxf>
      <font>
        <color theme="1"/>
      </font>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s>
  <tableStyles count="2" defaultTableStyle="TableStyleMedium2" defaultPivotStyle="PivotStyleLight16">
    <tableStyle name="TaxCalc table" pivot="0" count="0" xr9:uid="{00000000-0011-0000-FFFF-FFFF00000000}"/>
    <tableStyle name="TaxCalc tables" pivot="0" count="2" xr9:uid="{00000000-0011-0000-FFFF-FFFF01000000}">
      <tableStyleElement type="wholeTable" dxfId="47"/>
      <tableStyleElement type="headerRow" dxfId="46"/>
    </tableStyle>
  </tableStyles>
  <colors>
    <mruColors>
      <color rgb="FF9BE0F0"/>
      <color rgb="FFE04F05"/>
      <color rgb="FFF12E0D"/>
      <color rgb="FF0092B3"/>
      <color rgb="FFBFBFBF"/>
      <color rgb="FFFC2B68"/>
      <color rgb="FF007F9C"/>
      <color rgb="FFE35486"/>
      <color rgb="FFCC3399"/>
      <color rgb="FFFB76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4.png"/></Relationships>
</file>

<file path=xl/drawings/_rels/vmlDrawing6.v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_rels/vmlDrawing7.v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62442</xdr:colOff>
      <xdr:row>1</xdr:row>
      <xdr:rowOff>38100</xdr:rowOff>
    </xdr:from>
    <xdr:to>
      <xdr:col>2</xdr:col>
      <xdr:colOff>2098676</xdr:colOff>
      <xdr:row>1</xdr:row>
      <xdr:rowOff>585809</xdr:rowOff>
    </xdr:to>
    <xdr:pic>
      <xdr:nvPicPr>
        <xdr:cNvPr id="3" name="Picture 2">
          <a:extLst>
            <a:ext uri="{FF2B5EF4-FFF2-40B4-BE49-F238E27FC236}">
              <a16:creationId xmlns:a16="http://schemas.microsoft.com/office/drawing/2014/main" id="{79B731FE-0835-494E-9C62-49EE3A1FAEE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43442" y="238125"/>
          <a:ext cx="2036234" cy="547709"/>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e3" displayName="Table3" ref="A11:L203" insertRowShift="1" totalsRowShown="0" headerRowDxfId="28" dataDxfId="27" headerRowBorderDxfId="25" tableBorderDxfId="26" totalsRowBorderDxfId="24">
  <tableColumns count="12">
    <tableColumn id="1" xr3:uid="{00000000-0010-0000-0000-000001000000}" name="Invoice date" dataDxfId="23"/>
    <tableColumn id="12" xr3:uid="{4FAAE1A9-42BB-4714-AA2F-A965AE7D4FCA}" name="Invoice No/Ref." dataDxfId="8"/>
    <tableColumn id="2" xr3:uid="{00000000-0010-0000-0000-000002000000}" name="Customer" dataDxfId="22"/>
    <tableColumn id="3" xr3:uid="{00000000-0010-0000-0000-000003000000}" name="Description" dataDxfId="21"/>
    <tableColumn id="11" xr3:uid="{00000000-0010-0000-0000-00000B000000}" name="VAT rate" dataDxfId="20"/>
    <tableColumn id="9" xr3:uid="{00000000-0010-0000-0000-000009000000}" name="Business filing analysis" dataDxfId="19"/>
    <tableColumn id="6" xr3:uid="{00000000-0010-0000-0000-000006000000}" name="Gross _x000a_amount" dataDxfId="18"/>
    <tableColumn id="7" xr3:uid="{00000000-0010-0000-0000-000007000000}" name="VAT _x000a_amount" dataDxfId="17">
      <calculatedColumnFormula>G12/(SUMIF(Table1[[VAT rate description ]],Table3[[#This Row],[VAT rate]],Table1[Factor]))</calculatedColumnFormula>
    </tableColumn>
    <tableColumn id="5" xr3:uid="{00000000-0010-0000-0000-000005000000}" name="Net _x000a_amount" dataDxfId="16">
      <calculatedColumnFormula>IFERROR(G12/(SUMIF(Table1[[VAT rate description ]],Table3[[#This Row],[VAT rate]],Table1[Factor])),G12)</calculatedColumnFormula>
    </tableColumn>
    <tableColumn id="8" xr3:uid="{00000000-0010-0000-0000-000008000000}" name="Out of scope_x000a_(not in Box 6)" dataDxfId="15">
      <calculatedColumnFormula>IFERROR(IF(VLOOKUP(Table3[[#This Row],[VAT rate]],'VAT rates'!B:E,3,FALSE)="Y",Table3[[#This Row],[Gross 
amount]],"-"),"-")</calculatedColumnFormula>
    </tableColumn>
    <tableColumn id="13" xr3:uid="{00000000-0010-0000-0000-00000D000000}" name="Comments" dataDxfId="14"/>
    <tableColumn id="10" xr3:uid="{00000000-0010-0000-0000-00000A000000}" name="Date paid" dataDxfId="13"/>
  </tableColumns>
  <tableStyleInfo name="TaxCalc tables"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Table35" displayName="Table35" ref="A11:L203" insertRowShift="1" totalsRowShown="0" headerRowDxfId="43" headerRowBorderDxfId="41" tableBorderDxfId="42" totalsRowBorderDxfId="40">
  <tableColumns count="12">
    <tableColumn id="1" xr3:uid="{00000000-0010-0000-0100-000001000000}" name="Invoice date" dataDxfId="39"/>
    <tableColumn id="10" xr3:uid="{4935E3D0-B286-45D5-9A0A-C12764B5586B}" name="Reference (optional)" dataDxfId="38"/>
    <tableColumn id="2" xr3:uid="{00000000-0010-0000-0100-000002000000}" name="Supplier" dataDxfId="37"/>
    <tableColumn id="3" xr3:uid="{00000000-0010-0000-0100-000003000000}" name="Description" dataDxfId="36"/>
    <tableColumn id="11" xr3:uid="{00000000-0010-0000-0100-00000B000000}" name="VAT rate" dataDxfId="35"/>
    <tableColumn id="9" xr3:uid="{00000000-0010-0000-0100-000009000000}" name="Business filing analysis" dataDxfId="34"/>
    <tableColumn id="6" xr3:uid="{00000000-0010-0000-0100-000006000000}" name="Gross _x000a_amount" dataDxfId="33"/>
    <tableColumn id="7" xr3:uid="{00000000-0010-0000-0100-000007000000}" name="VAT _x000a_amount" dataDxfId="32">
      <calculatedColumnFormula>Table3[[#This Row],[Gross 
amount]]-Table3[[#This Row],[Net 
amount]]</calculatedColumnFormula>
    </tableColumn>
    <tableColumn id="5" xr3:uid="{00000000-0010-0000-0100-000005000000}" name="Net _x000a_amount   " dataDxfId="31">
      <calculatedColumnFormula>IFERROR(G12/(SUMIF(Table1[[VAT rate description ]],Table35[[#This Row],[VAT rate]],Table1[Factor])),G12)</calculatedColumnFormula>
    </tableColumn>
    <tableColumn id="8" xr3:uid="{00000000-0010-0000-0100-000008000000}" name="Out of _x000a_scope" dataDxfId="30">
      <calculatedColumnFormula>SUM(J181:J373)</calculatedColumnFormula>
    </tableColumn>
    <tableColumn id="13" xr3:uid="{00000000-0010-0000-0100-00000D000000}" name="Comments" dataDxfId="29"/>
    <tableColumn id="4" xr3:uid="{C310D510-1669-46DF-8D8B-50BCDF4DF06D}" name="Date paid" dataDxfId="7"/>
  </tableColumns>
  <tableStyleInfo name="TaxCalc tables"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2000000}" name="Table1" displayName="Table1" ref="B5:E13" totalsRowShown="0" headerRowDxfId="1" dataDxfId="0" tableBorderDxfId="6" totalsRowBorderDxfId="45">
  <tableColumns count="4">
    <tableColumn id="1" xr3:uid="{00000000-0010-0000-0200-000001000000}" name="VAT rate description " dataDxfId="5"/>
    <tableColumn id="4" xr3:uid="{00000000-0010-0000-0200-000004000000}" name="VAT rate percentage" dataDxfId="4"/>
    <tableColumn id="5" xr3:uid="{00000000-0010-0000-0200-000005000000}" name="Exempt /_x000a_Out of Scope" dataDxfId="3"/>
    <tableColumn id="2" xr3:uid="{00000000-0010-0000-0200-000002000000}" name="Factor" dataDxfId="2"/>
  </tableColumns>
  <tableStyleInfo name="TaxCalc tables"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3000000}" name="Table13" displayName="Table13" ref="B5:B24" totalsRowShown="0" headerRowDxfId="10" dataDxfId="9" tableBorderDxfId="12" totalsRowBorderDxfId="44">
  <tableColumns count="1">
    <tableColumn id="1" xr3:uid="{00000000-0010-0000-0300-000001000000}" name="Income/Expense analysis" dataDxfId="11"/>
  </tableColumns>
  <tableStyleInfo name="TaxCalc tables"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gov.uk/guidance/how-to-fill-in-and-submit-your-vat-return-vat-notice-70012" TargetMode="External"/><Relationship Id="rId1" Type="http://schemas.openxmlformats.org/officeDocument/2006/relationships/hyperlink" Target="https://www.taxcalc.com/legal.php?page=hubEula" TargetMode="Externa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printerSettings" Target="../printerSettings/printerSettings4.bin"/><Relationship Id="rId1" Type="http://schemas.openxmlformats.org/officeDocument/2006/relationships/hyperlink" Target="https://support.microsoft.com/en-us/office/insert-or-delete-rows-and-columns-6f40e6e4-85af-45e0-b39d-65dd504a3246" TargetMode="External"/><Relationship Id="rId4" Type="http://schemas.openxmlformats.org/officeDocument/2006/relationships/table" Target="../tables/table1.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printerSettings" Target="../printerSettings/printerSettings5.bin"/><Relationship Id="rId1" Type="http://schemas.openxmlformats.org/officeDocument/2006/relationships/hyperlink" Target="https://support.microsoft.com/en-us/office/insert-or-delete-rows-and-columns-6f40e6e4-85af-45e0-b39d-65dd504a3246" TargetMode="External"/><Relationship Id="rId4" Type="http://schemas.openxmlformats.org/officeDocument/2006/relationships/table" Target="../tables/table2.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printerSettings" Target="../printerSettings/printerSettings6.bin"/><Relationship Id="rId1" Type="http://schemas.openxmlformats.org/officeDocument/2006/relationships/hyperlink" Target="https://www.gov.uk/government/publications/accounting-for-vat-on-goods-moving-between-great-britain-and-northern-ireland-from-1-january-2021/accounting-for-vat-on-goods-moving-between-great-britain-and-northern-ireland-from-1-january-2021" TargetMode="External"/><Relationship Id="rId4" Type="http://schemas.openxmlformats.org/officeDocument/2006/relationships/table" Target="../tables/table3.xml"/></Relationships>
</file>

<file path=xl/worksheets/_rels/sheet7.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B1:C16"/>
  <sheetViews>
    <sheetView showGridLines="0" tabSelected="1" zoomScaleNormal="100" zoomScaleSheetLayoutView="100" workbookViewId="0"/>
  </sheetViews>
  <sheetFormatPr defaultColWidth="9.140625" defaultRowHeight="15"/>
  <cols>
    <col min="1" max="1" width="2.85546875" style="1" customWidth="1"/>
    <col min="2" max="2" width="2.85546875" customWidth="1"/>
    <col min="3" max="3" width="156.28515625" style="1" customWidth="1"/>
    <col min="4" max="4" width="3" style="1" customWidth="1"/>
    <col min="5" max="16384" width="9.140625" style="1"/>
  </cols>
  <sheetData>
    <row r="1" spans="2:3" ht="15.75" thickBot="1"/>
    <row r="2" spans="2:3" ht="56.1" customHeight="1" thickTop="1">
      <c r="C2" s="9"/>
    </row>
    <row r="3" spans="2:3" ht="20.25">
      <c r="C3" s="53" t="s">
        <v>0</v>
      </c>
    </row>
    <row r="4" spans="2:3" s="51" customFormat="1">
      <c r="B4" s="52"/>
      <c r="C4" s="54" t="s">
        <v>1</v>
      </c>
    </row>
    <row r="5" spans="2:3">
      <c r="C5" s="55" t="s">
        <v>146</v>
      </c>
    </row>
    <row r="6" spans="2:3">
      <c r="C6" s="55"/>
    </row>
    <row r="7" spans="2:3" ht="308.25" customHeight="1">
      <c r="C7" s="56" t="s">
        <v>147</v>
      </c>
    </row>
    <row r="8" spans="2:3">
      <c r="C8" s="55"/>
    </row>
    <row r="9" spans="2:3">
      <c r="C9" s="57" t="s">
        <v>2</v>
      </c>
    </row>
    <row r="10" spans="2:3" ht="15.75" thickBot="1">
      <c r="C10" s="18"/>
    </row>
    <row r="11" spans="2:3" ht="15.75" thickTop="1"/>
    <row r="12" spans="2:3">
      <c r="C12" s="5" t="s">
        <v>3</v>
      </c>
    </row>
    <row r="13" spans="2:3">
      <c r="C13" s="6" t="s">
        <v>4</v>
      </c>
    </row>
    <row r="14" spans="2:3" ht="25.5">
      <c r="C14" s="7" t="s">
        <v>5</v>
      </c>
    </row>
    <row r="15" spans="2:3">
      <c r="C15" s="5" t="s">
        <v>6</v>
      </c>
    </row>
    <row r="16" spans="2:3">
      <c r="C16" s="5" t="s">
        <v>7</v>
      </c>
    </row>
  </sheetData>
  <sheetProtection selectLockedCells="1" selectUnlockedCells="1"/>
  <hyperlinks>
    <hyperlink ref="C13" r:id="rId1" xr:uid="{00000000-0004-0000-0000-000000000000}"/>
    <hyperlink ref="C9" r:id="rId2" xr:uid="{00000000-0004-0000-0000-000001000000}"/>
  </hyperlinks>
  <pageMargins left="0.47244094488188981" right="0.47244094488188981" top="0.94488188976377963" bottom="0.74803149606299213" header="0.31496062992125984" footer="0.31496062992125984"/>
  <pageSetup paperSize="9" scale="83" orientation="landscape" r:id="rId3"/>
  <headerFooter>
    <oddHeader>&amp;L&amp;"-,Bold"&amp;18MTD TRANSACTIONS&amp;R&amp;G</oddHeader>
    <oddFooter>&amp;C&amp;G</oddFooter>
  </headerFooter>
  <drawing r:id="rId4"/>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S32"/>
  <sheetViews>
    <sheetView showGridLines="0" zoomScaleNormal="100" workbookViewId="0">
      <selection activeCell="C5" sqref="C5:K5"/>
    </sheetView>
  </sheetViews>
  <sheetFormatPr defaultColWidth="9.140625" defaultRowHeight="14.25"/>
  <cols>
    <col min="1" max="1" width="8.42578125" style="2" customWidth="1"/>
    <col min="2" max="2" width="22" style="2" customWidth="1"/>
    <col min="3" max="3" width="1.85546875" style="2" customWidth="1"/>
    <col min="4" max="4" width="16.140625" style="2" customWidth="1"/>
    <col min="5" max="8" width="9.140625" style="2"/>
    <col min="9" max="9" width="8.28515625" style="2" customWidth="1"/>
    <col min="10" max="10" width="0.140625" style="2" customWidth="1"/>
    <col min="11" max="11" width="9.140625" style="2" customWidth="1"/>
    <col min="12" max="12" width="0.140625" style="2" customWidth="1"/>
    <col min="13" max="13" width="9.140625" style="2" customWidth="1"/>
    <col min="14" max="16384" width="9.140625" style="2"/>
  </cols>
  <sheetData>
    <row r="1" spans="1:19">
      <c r="C1" s="10"/>
      <c r="D1" s="10"/>
      <c r="E1" s="10"/>
      <c r="F1" s="10"/>
      <c r="G1" s="10"/>
      <c r="H1" s="10"/>
      <c r="I1" s="10"/>
      <c r="J1" s="10"/>
      <c r="K1" s="10"/>
      <c r="L1" s="10"/>
      <c r="M1" s="10"/>
    </row>
    <row r="2" spans="1:19" ht="18">
      <c r="A2" s="19" t="s">
        <v>8</v>
      </c>
      <c r="B2" s="12"/>
      <c r="C2" s="12"/>
      <c r="D2" s="12"/>
      <c r="E2" s="12"/>
      <c r="F2" s="12"/>
      <c r="G2" s="12"/>
      <c r="H2" s="12"/>
      <c r="I2" s="12"/>
      <c r="J2" s="12"/>
      <c r="K2" s="12"/>
      <c r="L2" s="12"/>
      <c r="M2" s="12"/>
      <c r="N2" s="3"/>
      <c r="O2" s="3"/>
      <c r="P2" s="3"/>
      <c r="Q2" s="4"/>
      <c r="R2" s="3"/>
      <c r="S2" s="3"/>
    </row>
    <row r="3" spans="1:19">
      <c r="A3" s="11"/>
      <c r="B3" s="12"/>
      <c r="C3" s="12"/>
      <c r="D3" s="12"/>
      <c r="E3" s="12"/>
      <c r="F3" s="12"/>
      <c r="G3" s="12"/>
      <c r="H3" s="12"/>
      <c r="I3" s="12"/>
      <c r="J3" s="12"/>
      <c r="K3" s="12"/>
      <c r="L3" s="12"/>
      <c r="M3" s="12"/>
      <c r="N3" s="3"/>
      <c r="O3" s="3"/>
      <c r="P3" s="3"/>
      <c r="Q3" s="4"/>
      <c r="R3" s="3"/>
      <c r="S3" s="3"/>
    </row>
    <row r="4" spans="1:19">
      <c r="A4" s="12" t="s">
        <v>9</v>
      </c>
      <c r="B4" s="12"/>
      <c r="C4" s="12"/>
      <c r="D4" s="12"/>
      <c r="E4" s="12"/>
      <c r="F4" s="12"/>
      <c r="G4" s="12"/>
      <c r="H4" s="12"/>
      <c r="I4" s="12"/>
      <c r="J4" s="12"/>
      <c r="K4" s="12"/>
      <c r="L4" s="12"/>
      <c r="M4" s="12"/>
      <c r="N4" s="3"/>
      <c r="O4" s="3"/>
      <c r="P4" s="3"/>
      <c r="Q4" s="4"/>
      <c r="R4" s="3"/>
      <c r="S4" s="3"/>
    </row>
    <row r="5" spans="1:19" ht="15" customHeight="1">
      <c r="A5" s="81" t="s">
        <v>10</v>
      </c>
      <c r="B5" s="82"/>
      <c r="C5" s="71"/>
      <c r="D5" s="72"/>
      <c r="E5" s="72"/>
      <c r="F5" s="72"/>
      <c r="G5" s="72"/>
      <c r="H5" s="72"/>
      <c r="I5" s="72"/>
      <c r="J5" s="72"/>
      <c r="K5" s="73"/>
      <c r="L5" s="13"/>
      <c r="M5" s="12"/>
      <c r="N5" s="3"/>
      <c r="O5" s="3"/>
      <c r="P5" s="3"/>
      <c r="Q5" s="4"/>
      <c r="R5" s="3"/>
      <c r="S5" s="3"/>
    </row>
    <row r="6" spans="1:19">
      <c r="A6" s="81" t="s">
        <v>11</v>
      </c>
      <c r="B6" s="81"/>
      <c r="C6" s="68"/>
      <c r="D6" s="69"/>
      <c r="E6" s="69"/>
      <c r="F6" s="69"/>
      <c r="G6" s="69"/>
      <c r="H6" s="69"/>
      <c r="I6" s="69"/>
      <c r="J6" s="69"/>
      <c r="K6" s="70"/>
      <c r="L6" s="12"/>
      <c r="M6" s="12"/>
      <c r="N6" s="3"/>
      <c r="O6" s="3"/>
      <c r="P6" s="3"/>
      <c r="Q6" s="3"/>
      <c r="R6" s="3"/>
      <c r="S6" s="3"/>
    </row>
    <row r="7" spans="1:19">
      <c r="A7" s="81" t="s">
        <v>12</v>
      </c>
      <c r="B7" s="81"/>
      <c r="C7" s="68"/>
      <c r="D7" s="69"/>
      <c r="E7" s="69"/>
      <c r="F7" s="69"/>
      <c r="G7" s="69"/>
      <c r="H7" s="69"/>
      <c r="I7" s="69"/>
      <c r="J7" s="69"/>
      <c r="K7" s="70"/>
      <c r="L7" s="12"/>
      <c r="M7" s="12"/>
      <c r="N7" s="3"/>
      <c r="O7" s="3"/>
      <c r="P7" s="3"/>
      <c r="Q7" s="3"/>
      <c r="R7" s="3"/>
      <c r="S7" s="3"/>
    </row>
    <row r="8" spans="1:19">
      <c r="A8" s="11"/>
      <c r="B8" s="14"/>
      <c r="C8" s="14"/>
      <c r="D8" s="12"/>
      <c r="E8" s="12"/>
      <c r="F8" s="12"/>
      <c r="G8" s="12"/>
      <c r="H8" s="12"/>
      <c r="I8" s="12"/>
      <c r="J8" s="12"/>
      <c r="K8" s="12"/>
      <c r="L8" s="12"/>
      <c r="M8" s="12"/>
      <c r="N8" s="3"/>
      <c r="O8" s="3"/>
      <c r="P8" s="3"/>
      <c r="Q8" s="3"/>
      <c r="R8" s="3"/>
      <c r="S8" s="3"/>
    </row>
    <row r="9" spans="1:19">
      <c r="A9" s="67" t="s">
        <v>13</v>
      </c>
      <c r="B9" s="67"/>
      <c r="C9" s="67"/>
      <c r="D9" s="67"/>
      <c r="E9" s="67"/>
      <c r="F9" s="67"/>
      <c r="G9" s="67"/>
      <c r="H9" s="12"/>
      <c r="I9" s="12"/>
      <c r="J9" s="12"/>
      <c r="K9" s="12"/>
      <c r="L9" s="12"/>
      <c r="M9" s="12"/>
      <c r="N9" s="3"/>
      <c r="O9" s="3"/>
      <c r="P9" s="3"/>
      <c r="Q9" s="3"/>
      <c r="R9" s="3"/>
      <c r="S9" s="3"/>
    </row>
    <row r="10" spans="1:19" ht="15" thickBot="1">
      <c r="A10" s="12"/>
      <c r="B10" s="12"/>
      <c r="C10" s="12"/>
      <c r="D10" s="12"/>
      <c r="E10" s="12"/>
      <c r="F10" s="12"/>
      <c r="G10" s="12"/>
      <c r="H10" s="12"/>
      <c r="I10" s="12"/>
      <c r="J10" s="12"/>
      <c r="K10" s="12"/>
      <c r="L10" s="12"/>
      <c r="M10" s="12"/>
      <c r="N10" s="3"/>
      <c r="O10" s="3"/>
      <c r="P10" s="3"/>
      <c r="Q10" s="3"/>
      <c r="R10" s="3"/>
      <c r="S10" s="3"/>
    </row>
    <row r="11" spans="1:19" ht="15.75" thickTop="1" thickBot="1">
      <c r="A11" s="12" t="s">
        <v>14</v>
      </c>
      <c r="B11" s="23">
        <f>'Sales transactions (outputs)'!H5</f>
        <v>105.55555555555554</v>
      </c>
      <c r="C11" s="15"/>
      <c r="D11" s="12" t="s">
        <v>15</v>
      </c>
      <c r="E11" s="10"/>
      <c r="F11" s="12"/>
      <c r="G11" s="12"/>
      <c r="H11" s="12"/>
      <c r="I11" s="12"/>
      <c r="J11" s="12"/>
      <c r="K11" s="12"/>
      <c r="L11" s="12"/>
      <c r="M11" s="12"/>
      <c r="N11" s="3"/>
      <c r="O11" s="3"/>
      <c r="P11" s="3"/>
      <c r="Q11" s="3"/>
      <c r="R11" s="3"/>
      <c r="S11" s="3"/>
    </row>
    <row r="12" spans="1:19" ht="15.75" thickTop="1" thickBot="1">
      <c r="A12" s="12"/>
      <c r="B12" s="16"/>
      <c r="C12" s="10"/>
      <c r="D12" s="12"/>
      <c r="E12" s="10"/>
      <c r="F12" s="12"/>
      <c r="G12" s="12"/>
      <c r="H12" s="12"/>
      <c r="I12" s="12"/>
      <c r="J12" s="12"/>
      <c r="K12" s="12"/>
      <c r="L12" s="12"/>
      <c r="M12" s="12"/>
      <c r="N12" s="3"/>
      <c r="O12" s="3"/>
      <c r="P12" s="3"/>
      <c r="Q12" s="3"/>
      <c r="R12" s="3"/>
      <c r="S12" s="3"/>
    </row>
    <row r="13" spans="1:19" ht="15.75" thickTop="1" thickBot="1">
      <c r="A13" s="12" t="s">
        <v>16</v>
      </c>
      <c r="B13" s="23">
        <f>'Purchase transactions (inputs)'!G5</f>
        <v>0</v>
      </c>
      <c r="C13" s="15"/>
      <c r="D13" s="12" t="s">
        <v>17</v>
      </c>
      <c r="E13" s="10"/>
      <c r="F13" s="12"/>
      <c r="G13" s="12"/>
      <c r="H13" s="12"/>
      <c r="I13" s="12"/>
      <c r="J13" s="12"/>
      <c r="K13" s="12"/>
      <c r="L13" s="12"/>
      <c r="M13" s="12"/>
      <c r="N13" s="3"/>
      <c r="O13" s="3"/>
      <c r="P13" s="3"/>
      <c r="Q13" s="3"/>
      <c r="R13" s="3"/>
      <c r="S13" s="3"/>
    </row>
    <row r="14" spans="1:19" ht="15.75" thickTop="1" thickBot="1">
      <c r="A14" s="12"/>
      <c r="B14" s="16"/>
      <c r="C14" s="10"/>
      <c r="D14" s="12"/>
      <c r="E14" s="10"/>
      <c r="F14" s="12"/>
      <c r="G14" s="12"/>
      <c r="H14" s="12"/>
      <c r="I14" s="12"/>
      <c r="J14" s="12"/>
      <c r="K14" s="12"/>
      <c r="L14" s="12"/>
      <c r="M14" s="12"/>
      <c r="N14" s="3"/>
      <c r="O14" s="3"/>
      <c r="P14" s="3"/>
      <c r="Q14" s="3"/>
      <c r="R14" s="3"/>
      <c r="S14" s="3"/>
    </row>
    <row r="15" spans="1:19" ht="15.75" thickTop="1" thickBot="1">
      <c r="A15" s="12" t="s">
        <v>18</v>
      </c>
      <c r="B15" s="23">
        <f>B11+B13</f>
        <v>105.55555555555554</v>
      </c>
      <c r="C15" s="15"/>
      <c r="D15" s="12" t="s">
        <v>19</v>
      </c>
      <c r="E15" s="10"/>
      <c r="F15" s="12"/>
      <c r="G15" s="12"/>
      <c r="H15" s="12"/>
      <c r="I15" s="12"/>
      <c r="J15" s="12"/>
      <c r="K15" s="12"/>
      <c r="L15" s="12"/>
      <c r="M15" s="12"/>
      <c r="N15" s="3"/>
      <c r="O15" s="3"/>
      <c r="P15" s="3"/>
      <c r="Q15" s="3"/>
      <c r="R15" s="3"/>
      <c r="S15" s="3"/>
    </row>
    <row r="16" spans="1:19" ht="15.75" thickTop="1" thickBot="1">
      <c r="A16" s="12"/>
      <c r="B16" s="16"/>
      <c r="C16" s="10"/>
      <c r="D16" s="12"/>
      <c r="E16" s="10"/>
      <c r="F16" s="12"/>
      <c r="G16" s="12"/>
      <c r="H16" s="12"/>
      <c r="I16" s="12"/>
      <c r="J16" s="12"/>
      <c r="K16" s="12"/>
      <c r="L16" s="12"/>
      <c r="M16" s="12"/>
      <c r="N16" s="3"/>
      <c r="O16" s="3"/>
      <c r="P16" s="3"/>
      <c r="Q16" s="3"/>
      <c r="R16" s="3"/>
      <c r="S16" s="3"/>
    </row>
    <row r="17" spans="1:19" ht="15.75" thickTop="1" thickBot="1">
      <c r="A17" s="12" t="s">
        <v>20</v>
      </c>
      <c r="B17" s="23">
        <f>'Purchase transactions (inputs)'!H5</f>
        <v>848.57142857142833</v>
      </c>
      <c r="C17" s="15"/>
      <c r="D17" s="12" t="s">
        <v>21</v>
      </c>
      <c r="E17" s="10"/>
      <c r="F17" s="12"/>
      <c r="G17" s="12"/>
      <c r="H17" s="12"/>
      <c r="I17" s="12"/>
      <c r="J17" s="12"/>
      <c r="K17" s="12"/>
      <c r="L17" s="12"/>
      <c r="M17" s="12"/>
      <c r="N17" s="3"/>
      <c r="O17" s="3"/>
      <c r="P17" s="3"/>
      <c r="Q17" s="3"/>
      <c r="R17" s="3"/>
      <c r="S17" s="3"/>
    </row>
    <row r="18" spans="1:19" ht="15.75" thickTop="1" thickBot="1">
      <c r="A18" s="12"/>
      <c r="B18" s="16"/>
      <c r="C18" s="10"/>
      <c r="D18" s="12"/>
      <c r="E18" s="10"/>
      <c r="F18" s="12"/>
      <c r="G18" s="12"/>
      <c r="H18" s="12"/>
      <c r="I18" s="12"/>
      <c r="J18" s="12"/>
      <c r="K18" s="12"/>
      <c r="L18" s="12"/>
      <c r="M18" s="12"/>
      <c r="N18" s="3"/>
      <c r="O18" s="3"/>
      <c r="P18" s="3"/>
      <c r="Q18" s="3"/>
      <c r="R18" s="3"/>
      <c r="S18" s="3"/>
    </row>
    <row r="19" spans="1:19" ht="15.75" thickTop="1" thickBot="1">
      <c r="A19" s="12" t="s">
        <v>22</v>
      </c>
      <c r="B19" s="23">
        <f>B15-B17</f>
        <v>-743.01587301587278</v>
      </c>
      <c r="C19" s="15"/>
      <c r="D19" s="12" t="s">
        <v>23</v>
      </c>
      <c r="E19" s="10"/>
      <c r="F19" s="12"/>
      <c r="G19" s="12"/>
      <c r="H19" s="12"/>
      <c r="I19" s="12"/>
      <c r="J19" s="12"/>
      <c r="K19" s="12"/>
      <c r="L19" s="12"/>
      <c r="M19" s="12"/>
      <c r="N19" s="3"/>
      <c r="O19" s="3"/>
      <c r="P19" s="3"/>
      <c r="Q19" s="3"/>
      <c r="R19" s="3"/>
      <c r="S19" s="3"/>
    </row>
    <row r="20" spans="1:19" ht="15.75" thickTop="1" thickBot="1">
      <c r="A20" s="12"/>
      <c r="B20" s="16"/>
      <c r="C20" s="10"/>
      <c r="D20" s="12"/>
      <c r="E20" s="10"/>
      <c r="F20" s="12"/>
      <c r="G20" s="12"/>
      <c r="H20" s="12"/>
      <c r="I20" s="12"/>
      <c r="J20" s="12"/>
      <c r="K20" s="12"/>
      <c r="L20" s="12"/>
      <c r="M20" s="12"/>
      <c r="N20" s="3"/>
      <c r="O20" s="3"/>
      <c r="P20" s="3"/>
      <c r="Q20" s="3"/>
      <c r="R20" s="3"/>
      <c r="S20" s="3"/>
    </row>
    <row r="21" spans="1:19" ht="15.75" thickTop="1" thickBot="1">
      <c r="A21" s="12" t="s">
        <v>24</v>
      </c>
      <c r="B21" s="24">
        <f>'Sales transactions (outputs)'!I5</f>
        <v>1394.4444444444443</v>
      </c>
      <c r="C21" s="10"/>
      <c r="D21" s="12" t="s">
        <v>25</v>
      </c>
      <c r="E21" s="10"/>
      <c r="F21" s="12"/>
      <c r="G21" s="12"/>
      <c r="H21" s="12"/>
      <c r="I21" s="12"/>
      <c r="J21" s="12"/>
      <c r="K21" s="12"/>
      <c r="L21" s="12"/>
      <c r="M21" s="12"/>
      <c r="N21" s="3"/>
      <c r="O21" s="3"/>
      <c r="P21" s="3"/>
      <c r="Q21" s="3"/>
      <c r="R21" s="3"/>
      <c r="S21" s="3"/>
    </row>
    <row r="22" spans="1:19" ht="15.75" thickTop="1" thickBot="1">
      <c r="A22" s="12"/>
      <c r="B22" s="16"/>
      <c r="C22" s="10"/>
      <c r="D22" s="12"/>
      <c r="E22" s="10"/>
      <c r="F22" s="12"/>
      <c r="G22" s="12"/>
      <c r="H22" s="12"/>
      <c r="I22" s="12"/>
      <c r="J22" s="12"/>
      <c r="K22" s="12"/>
      <c r="L22" s="12"/>
      <c r="M22" s="12"/>
      <c r="N22" s="3"/>
      <c r="O22" s="3"/>
      <c r="P22" s="3"/>
      <c r="Q22" s="3"/>
      <c r="R22" s="3"/>
      <c r="S22" s="3"/>
    </row>
    <row r="23" spans="1:19" ht="15.75" thickTop="1" thickBot="1">
      <c r="A23" s="12" t="s">
        <v>26</v>
      </c>
      <c r="B23" s="24">
        <f>'Purchase transactions (inputs)'!I5</f>
        <v>9751.4285714285725</v>
      </c>
      <c r="C23" s="17"/>
      <c r="D23" s="12" t="s">
        <v>27</v>
      </c>
      <c r="E23" s="10"/>
      <c r="F23" s="12"/>
      <c r="G23" s="12"/>
      <c r="H23" s="12"/>
      <c r="I23" s="12"/>
      <c r="J23" s="12"/>
      <c r="K23" s="12"/>
      <c r="L23" s="12"/>
      <c r="M23" s="12"/>
      <c r="N23" s="3"/>
      <c r="O23" s="3"/>
      <c r="P23" s="3"/>
      <c r="Q23" s="3"/>
      <c r="R23" s="3"/>
      <c r="S23" s="3"/>
    </row>
    <row r="24" spans="1:19" ht="15.75" thickTop="1" thickBot="1">
      <c r="A24" s="12"/>
      <c r="B24" s="16"/>
      <c r="C24" s="10"/>
      <c r="D24" s="12"/>
      <c r="E24" s="10"/>
      <c r="F24" s="12"/>
      <c r="G24" s="12"/>
      <c r="H24" s="12"/>
      <c r="I24" s="12"/>
      <c r="J24" s="12"/>
      <c r="K24" s="12"/>
      <c r="L24" s="12"/>
      <c r="M24" s="12"/>
      <c r="N24" s="3"/>
      <c r="O24" s="3"/>
      <c r="P24" s="3"/>
      <c r="Q24" s="3"/>
      <c r="R24" s="3"/>
      <c r="S24" s="3"/>
    </row>
    <row r="25" spans="1:19" ht="15.75" thickTop="1" thickBot="1">
      <c r="A25" s="12" t="s">
        <v>28</v>
      </c>
      <c r="B25" s="24">
        <f>'Sales transactions (outputs)'!J5</f>
        <v>400</v>
      </c>
      <c r="C25" s="17"/>
      <c r="D25" s="12" t="s">
        <v>29</v>
      </c>
      <c r="E25" s="10"/>
      <c r="F25" s="12"/>
      <c r="G25" s="12"/>
      <c r="H25" s="12"/>
      <c r="I25" s="12"/>
      <c r="J25" s="12"/>
      <c r="K25" s="12"/>
      <c r="L25" s="12"/>
      <c r="M25" s="12"/>
      <c r="N25" s="3"/>
      <c r="O25" s="3"/>
      <c r="P25" s="3"/>
      <c r="Q25" s="3"/>
      <c r="R25" s="3"/>
      <c r="S25" s="3"/>
    </row>
    <row r="26" spans="1:19" ht="15.75" thickTop="1" thickBot="1">
      <c r="A26" s="12"/>
      <c r="B26" s="16"/>
      <c r="C26" s="10"/>
      <c r="D26" s="12"/>
      <c r="E26" s="10"/>
      <c r="F26" s="12"/>
      <c r="G26" s="12"/>
      <c r="H26" s="12"/>
      <c r="I26" s="12"/>
      <c r="J26" s="12"/>
      <c r="K26" s="12"/>
      <c r="L26" s="12"/>
      <c r="M26" s="12"/>
      <c r="N26" s="3"/>
      <c r="O26" s="3"/>
      <c r="P26" s="3"/>
      <c r="Q26" s="3"/>
      <c r="R26" s="3"/>
      <c r="S26" s="3"/>
    </row>
    <row r="27" spans="1:19" ht="15.75" thickTop="1" thickBot="1">
      <c r="A27" s="12" t="s">
        <v>30</v>
      </c>
      <c r="B27" s="24">
        <f>'Purchase transactions (inputs)'!J5</f>
        <v>0</v>
      </c>
      <c r="C27" s="17"/>
      <c r="D27" s="12" t="s">
        <v>31</v>
      </c>
      <c r="E27" s="10"/>
      <c r="F27" s="12"/>
      <c r="G27" s="12"/>
      <c r="H27" s="12"/>
      <c r="I27" s="12"/>
      <c r="J27" s="12"/>
      <c r="K27" s="12"/>
      <c r="L27" s="12"/>
      <c r="M27" s="12"/>
      <c r="N27" s="3"/>
      <c r="O27" s="3"/>
      <c r="P27" s="3"/>
      <c r="Q27" s="3"/>
      <c r="R27" s="3"/>
      <c r="S27" s="3"/>
    </row>
    <row r="28" spans="1:19" ht="15" thickTop="1">
      <c r="A28" s="3"/>
      <c r="B28" s="3"/>
      <c r="C28" s="3"/>
      <c r="D28" s="3"/>
      <c r="E28" s="3"/>
      <c r="F28" s="3"/>
      <c r="G28" s="3"/>
      <c r="H28" s="3"/>
      <c r="I28" s="3"/>
      <c r="J28" s="3"/>
      <c r="K28" s="3"/>
      <c r="L28" s="3"/>
      <c r="M28" s="3"/>
      <c r="N28" s="3"/>
      <c r="O28" s="3"/>
      <c r="P28" s="3"/>
      <c r="Q28" s="3"/>
      <c r="R28" s="3"/>
      <c r="S28" s="3"/>
    </row>
    <row r="29" spans="1:19">
      <c r="A29" s="3"/>
      <c r="B29" s="3"/>
      <c r="C29" s="3"/>
      <c r="D29" s="3"/>
      <c r="E29" s="3"/>
      <c r="F29" s="3"/>
      <c r="G29" s="3"/>
      <c r="H29" s="3"/>
      <c r="I29" s="3"/>
      <c r="J29" s="3"/>
      <c r="K29" s="3"/>
      <c r="L29" s="3"/>
      <c r="M29" s="3"/>
      <c r="N29" s="3"/>
      <c r="O29" s="3"/>
      <c r="P29" s="3"/>
      <c r="Q29" s="3"/>
      <c r="R29" s="3"/>
      <c r="S29" s="3"/>
    </row>
    <row r="30" spans="1:19">
      <c r="A30" s="3"/>
      <c r="B30" s="3"/>
      <c r="C30" s="3"/>
      <c r="D30" s="3"/>
      <c r="E30" s="3"/>
      <c r="F30" s="3"/>
      <c r="G30" s="3"/>
      <c r="H30" s="3"/>
      <c r="I30" s="3"/>
      <c r="J30" s="3"/>
      <c r="K30" s="3"/>
      <c r="L30" s="3"/>
      <c r="M30" s="3"/>
      <c r="N30" s="3"/>
      <c r="O30" s="3"/>
      <c r="P30" s="3"/>
      <c r="Q30" s="3"/>
      <c r="R30" s="3"/>
      <c r="S30" s="3"/>
    </row>
    <row r="31" spans="1:19">
      <c r="A31" s="3"/>
      <c r="B31" s="3"/>
      <c r="C31" s="3"/>
      <c r="D31" s="3"/>
      <c r="E31" s="3"/>
      <c r="F31" s="3"/>
      <c r="G31" s="3"/>
      <c r="H31" s="3"/>
      <c r="I31" s="3"/>
      <c r="J31" s="3"/>
      <c r="K31" s="3"/>
      <c r="L31" s="3"/>
      <c r="M31" s="3"/>
      <c r="N31" s="3"/>
      <c r="O31" s="3"/>
      <c r="P31" s="3"/>
      <c r="Q31" s="3"/>
      <c r="R31" s="3"/>
      <c r="S31" s="3"/>
    </row>
    <row r="32" spans="1:19">
      <c r="A32" s="3"/>
      <c r="B32" s="3"/>
      <c r="C32" s="3"/>
      <c r="D32" s="3"/>
      <c r="E32" s="3"/>
      <c r="F32" s="3"/>
      <c r="G32" s="3"/>
      <c r="H32" s="3"/>
      <c r="I32" s="3"/>
      <c r="J32" s="3"/>
      <c r="K32" s="3"/>
      <c r="L32" s="3"/>
      <c r="M32" s="3"/>
      <c r="N32" s="3"/>
      <c r="O32" s="3"/>
      <c r="P32" s="3"/>
      <c r="Q32" s="3"/>
      <c r="R32" s="3"/>
      <c r="S32" s="3"/>
    </row>
  </sheetData>
  <sheetProtection sheet="1" formatCells="0" formatColumns="0" formatRows="0" insertColumns="0" insertRows="0" insertHyperlinks="0" deleteColumns="0" deleteRows="0" sort="0" autoFilter="0" pivotTables="0"/>
  <mergeCells count="4">
    <mergeCell ref="A9:G9"/>
    <mergeCell ref="C6:K6"/>
    <mergeCell ref="C7:K7"/>
    <mergeCell ref="C5:K5"/>
  </mergeCells>
  <dataValidations count="1">
    <dataValidation type="date" allowBlank="1" showInputMessage="1" showErrorMessage="1" error="Please enter a valid date" sqref="C6:K7" xr:uid="{C06430D5-6A39-4F42-A9F6-1307D2A8419C}">
      <formula1>36526</formula1>
      <formula2>73050</formula2>
    </dataValidation>
  </dataValidations>
  <pageMargins left="0.47244094488188981" right="0.47244094488188981" top="0.94488188976377963" bottom="0.74803149606299213" header="0.31496062992125984" footer="0.31496062992125984"/>
  <pageSetup paperSize="9" scale="98" fitToHeight="0" orientation="landscape" r:id="rId1"/>
  <headerFooter>
    <oddHeader xml:space="preserve">&amp;L&amp;"-,Bold"&amp;18MTD TRANSACTIONS&amp;R&amp;G
</oddHeader>
    <oddFooter>&amp;C&amp;G&amp;R&amp;P of &amp;N</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S40"/>
  <sheetViews>
    <sheetView showGridLines="0" zoomScaleNormal="100" workbookViewId="0"/>
  </sheetViews>
  <sheetFormatPr defaultColWidth="9.140625" defaultRowHeight="14.25"/>
  <cols>
    <col min="1" max="1" width="21.5703125" style="2" customWidth="1"/>
    <col min="2" max="2" width="22" style="2" customWidth="1"/>
    <col min="3" max="3" width="1.85546875" style="2" customWidth="1"/>
    <col min="4" max="4" width="16.140625" style="2" customWidth="1"/>
    <col min="5" max="8" width="9.140625" style="2"/>
    <col min="9" max="9" width="8.28515625" style="2" customWidth="1"/>
    <col min="10" max="10" width="0.140625" style="2" customWidth="1"/>
    <col min="11" max="11" width="9.140625" style="2" customWidth="1"/>
    <col min="12" max="12" width="0.140625" style="2" customWidth="1"/>
    <col min="13" max="13" width="9.140625" style="2" customWidth="1"/>
    <col min="14" max="16384" width="9.140625" style="2"/>
  </cols>
  <sheetData>
    <row r="1" spans="1:19">
      <c r="A1" s="10"/>
      <c r="B1" s="10"/>
      <c r="C1" s="10"/>
      <c r="D1" s="10"/>
      <c r="E1" s="10"/>
      <c r="F1" s="10"/>
      <c r="G1" s="10"/>
      <c r="H1" s="10"/>
      <c r="I1" s="10"/>
      <c r="J1" s="10"/>
      <c r="K1" s="10"/>
      <c r="L1" s="10"/>
      <c r="M1" s="10"/>
    </row>
    <row r="2" spans="1:19" ht="18">
      <c r="A2" s="19" t="s">
        <v>32</v>
      </c>
      <c r="B2" s="12"/>
      <c r="C2" s="12"/>
      <c r="D2" s="12"/>
      <c r="E2" s="12"/>
      <c r="F2" s="12"/>
      <c r="G2" s="12"/>
      <c r="H2" s="12"/>
      <c r="I2" s="12"/>
      <c r="J2" s="12"/>
      <c r="K2" s="12"/>
      <c r="L2" s="12"/>
      <c r="M2" s="12"/>
      <c r="N2" s="3"/>
      <c r="O2" s="3"/>
      <c r="P2" s="3"/>
      <c r="Q2" s="4"/>
      <c r="R2" s="3"/>
      <c r="S2" s="3"/>
    </row>
    <row r="3" spans="1:19">
      <c r="A3" s="12"/>
      <c r="B3" s="12"/>
      <c r="C3" s="12"/>
      <c r="D3" s="12"/>
      <c r="E3" s="12"/>
      <c r="F3" s="12"/>
      <c r="G3" s="12"/>
      <c r="H3" s="12"/>
      <c r="I3" s="12"/>
      <c r="J3" s="12"/>
      <c r="K3" s="12"/>
      <c r="L3" s="12"/>
      <c r="M3" s="12"/>
      <c r="N3" s="3"/>
      <c r="O3" s="3"/>
      <c r="P3" s="3"/>
      <c r="Q3" s="4"/>
      <c r="R3" s="3"/>
      <c r="S3" s="3"/>
    </row>
    <row r="4" spans="1:19" ht="15" customHeight="1">
      <c r="A4" s="94" t="s">
        <v>10</v>
      </c>
      <c r="B4" s="95" t="str">
        <f>IF(' VAT filing totals'!C5=""," Enter name on VAT filing totals tab",' VAT filing totals'!C5)</f>
        <v xml:space="preserve"> Enter name on VAT filing totals tab</v>
      </c>
      <c r="C4" s="96"/>
      <c r="D4" s="96"/>
      <c r="E4" s="96"/>
      <c r="F4" s="96"/>
      <c r="G4" s="96"/>
      <c r="H4" s="97"/>
      <c r="I4" s="12"/>
      <c r="J4" s="12"/>
      <c r="K4" s="12"/>
      <c r="L4" s="13"/>
      <c r="M4" s="12"/>
      <c r="N4" s="3"/>
      <c r="O4" s="3"/>
      <c r="P4" s="3"/>
      <c r="Q4" s="4"/>
      <c r="R4" s="3"/>
      <c r="S4" s="3"/>
    </row>
    <row r="5" spans="1:19" ht="15">
      <c r="A5" s="94" t="s">
        <v>33</v>
      </c>
      <c r="B5" s="95" t="str">
        <f>IF(' VAT filing totals'!C6=""," Enter on VAT filing totals tab",' VAT filing totals'!C6)</f>
        <v xml:space="preserve"> Enter on VAT filing totals tab</v>
      </c>
      <c r="C5" s="96"/>
      <c r="D5" s="96"/>
      <c r="E5" s="96"/>
      <c r="F5" s="96"/>
      <c r="G5" s="96"/>
      <c r="H5" s="97"/>
      <c r="I5" s="60"/>
      <c r="J5" s="60"/>
      <c r="K5" s="60"/>
      <c r="L5" s="12"/>
      <c r="M5" s="12"/>
      <c r="N5" s="3"/>
      <c r="O5" s="3"/>
      <c r="P5" s="3"/>
      <c r="Q5" s="3"/>
      <c r="R5" s="3"/>
      <c r="S5" s="3"/>
    </row>
    <row r="6" spans="1:19" ht="15">
      <c r="A6" s="94" t="s">
        <v>34</v>
      </c>
      <c r="B6" s="95" t="str">
        <f>IF(' VAT filing totals'!C7=""," Enter on VAT filing totals tab",' VAT filing totals'!C7)</f>
        <v xml:space="preserve"> Enter on VAT filing totals tab</v>
      </c>
      <c r="C6" s="96"/>
      <c r="D6" s="96"/>
      <c r="E6" s="96"/>
      <c r="F6" s="96"/>
      <c r="G6" s="96"/>
      <c r="H6" s="97"/>
      <c r="I6" s="60"/>
      <c r="J6" s="60"/>
      <c r="K6" s="60"/>
      <c r="L6" s="12"/>
      <c r="M6" s="12"/>
      <c r="N6" s="3"/>
      <c r="O6" s="3"/>
      <c r="P6" s="3"/>
      <c r="Q6" s="3"/>
      <c r="R6" s="3"/>
      <c r="S6" s="3"/>
    </row>
    <row r="7" spans="1:19">
      <c r="A7" s="11"/>
      <c r="B7" s="14"/>
      <c r="C7" s="14"/>
      <c r="D7" s="12"/>
      <c r="E7" s="12"/>
      <c r="F7" s="12"/>
      <c r="G7" s="12"/>
      <c r="H7" s="12"/>
      <c r="I7" s="12"/>
      <c r="J7" s="12"/>
      <c r="K7" s="12"/>
      <c r="L7" s="12"/>
      <c r="M7" s="12"/>
      <c r="N7" s="3"/>
      <c r="O7" s="3"/>
      <c r="P7" s="3"/>
      <c r="Q7" s="3"/>
      <c r="R7" s="3"/>
      <c r="S7" s="3"/>
    </row>
    <row r="8" spans="1:19">
      <c r="A8" s="12" t="s">
        <v>148</v>
      </c>
      <c r="B8" s="14"/>
      <c r="C8" s="14"/>
      <c r="D8" s="12"/>
      <c r="E8" s="12"/>
      <c r="F8" s="12"/>
      <c r="G8" s="12"/>
      <c r="H8" s="12"/>
      <c r="I8" s="12"/>
      <c r="J8" s="12"/>
      <c r="K8" s="12"/>
      <c r="L8" s="12"/>
      <c r="M8" s="12"/>
      <c r="N8" s="3"/>
      <c r="O8" s="3"/>
      <c r="P8" s="3"/>
      <c r="Q8" s="3"/>
      <c r="R8" s="3"/>
      <c r="S8" s="3"/>
    </row>
    <row r="9" spans="1:19">
      <c r="A9" s="12" t="s">
        <v>35</v>
      </c>
      <c r="B9" s="14"/>
      <c r="C9" s="14"/>
      <c r="D9" s="12"/>
      <c r="E9" s="12"/>
      <c r="F9" s="12"/>
      <c r="G9" s="12"/>
      <c r="H9" s="12"/>
      <c r="I9" s="12"/>
      <c r="J9" s="12"/>
      <c r="K9" s="12"/>
      <c r="L9" s="12"/>
      <c r="M9" s="12"/>
      <c r="N9" s="3"/>
      <c r="O9" s="3"/>
      <c r="P9" s="3"/>
      <c r="Q9" s="3"/>
      <c r="R9" s="3"/>
      <c r="S9" s="3"/>
    </row>
    <row r="10" spans="1:19">
      <c r="A10" s="12"/>
      <c r="B10" s="14"/>
      <c r="C10" s="14"/>
      <c r="D10" s="12"/>
      <c r="E10" s="12"/>
      <c r="F10" s="12"/>
      <c r="G10" s="12"/>
      <c r="H10" s="12"/>
      <c r="I10" s="12"/>
      <c r="J10" s="12"/>
      <c r="K10" s="12"/>
      <c r="L10" s="12"/>
      <c r="M10" s="12"/>
      <c r="N10" s="3"/>
      <c r="O10" s="3"/>
      <c r="P10" s="3"/>
      <c r="Q10" s="3"/>
      <c r="R10" s="3"/>
      <c r="S10" s="3"/>
    </row>
    <row r="11" spans="1:19">
      <c r="B11" s="14"/>
      <c r="C11" s="14"/>
      <c r="D11" s="12"/>
      <c r="E11" s="12"/>
      <c r="F11" s="12"/>
      <c r="G11" s="12"/>
      <c r="H11" s="12"/>
      <c r="I11" s="12"/>
      <c r="J11" s="12"/>
      <c r="K11" s="12"/>
      <c r="L11" s="12"/>
      <c r="M11" s="12"/>
      <c r="N11" s="3"/>
      <c r="O11" s="3"/>
      <c r="P11" s="3"/>
      <c r="Q11" s="3"/>
      <c r="R11" s="3"/>
      <c r="S11" s="3"/>
    </row>
    <row r="12" spans="1:19">
      <c r="A12" s="83" t="s">
        <v>36</v>
      </c>
      <c r="B12" s="84" t="s">
        <v>37</v>
      </c>
      <c r="C12" s="83"/>
      <c r="D12" s="84" t="s">
        <v>38</v>
      </c>
      <c r="E12" s="11"/>
      <c r="F12" s="11"/>
      <c r="G12" s="11"/>
      <c r="H12" s="12"/>
      <c r="I12" s="12"/>
      <c r="J12" s="12"/>
      <c r="K12" s="12"/>
      <c r="L12" s="12"/>
      <c r="M12" s="12"/>
      <c r="N12" s="3"/>
      <c r="O12" s="3"/>
      <c r="P12" s="3"/>
      <c r="Q12" s="3"/>
      <c r="R12" s="3"/>
      <c r="S12" s="3"/>
    </row>
    <row r="13" spans="1:19" ht="15" thickBot="1">
      <c r="A13" s="85"/>
      <c r="B13" s="85"/>
      <c r="C13" s="85"/>
      <c r="D13" s="85"/>
      <c r="E13" s="12"/>
      <c r="F13" s="12"/>
      <c r="G13" s="12"/>
      <c r="H13" s="12"/>
      <c r="I13" s="12"/>
      <c r="J13" s="12"/>
      <c r="K13" s="12"/>
      <c r="L13" s="12"/>
      <c r="M13" s="12"/>
      <c r="N13" s="3"/>
      <c r="O13" s="3"/>
      <c r="P13" s="3"/>
      <c r="Q13" s="3"/>
      <c r="R13" s="3"/>
      <c r="S13" s="3"/>
    </row>
    <row r="14" spans="1:19" ht="15.75" thickTop="1" thickBot="1">
      <c r="A14" s="85" t="s">
        <v>39</v>
      </c>
      <c r="B14" s="86"/>
      <c r="C14" s="87"/>
      <c r="D14" s="88">
        <f>SUM(B15:B16)</f>
        <v>1394.4444444444446</v>
      </c>
      <c r="E14" s="10"/>
      <c r="F14" s="12"/>
      <c r="G14" s="12"/>
      <c r="H14" s="12"/>
      <c r="I14" s="12"/>
      <c r="J14" s="12"/>
      <c r="K14" s="12"/>
      <c r="L14" s="12"/>
      <c r="M14" s="12"/>
      <c r="N14" s="3"/>
      <c r="O14" s="3"/>
      <c r="P14" s="3"/>
      <c r="Q14" s="3"/>
      <c r="R14" s="3"/>
      <c r="S14" s="3"/>
    </row>
    <row r="15" spans="1:19" ht="15.75" thickTop="1" thickBot="1">
      <c r="A15" s="85" t="s">
        <v>40</v>
      </c>
      <c r="B15" s="89">
        <f>(SUMIFS(Table3[Net 
amount],Table3[Business filing analysis],'Business filing codes'!B6))</f>
        <v>994.44444444444457</v>
      </c>
      <c r="C15" s="87"/>
      <c r="D15" s="85"/>
      <c r="E15" s="10"/>
      <c r="F15" s="12"/>
      <c r="G15" s="12"/>
      <c r="H15" s="12"/>
      <c r="I15" s="12"/>
      <c r="J15" s="12"/>
      <c r="K15" s="12"/>
      <c r="L15" s="12"/>
      <c r="M15" s="12"/>
      <c r="N15" s="3"/>
      <c r="O15" s="3"/>
      <c r="P15" s="10"/>
      <c r="Q15" s="3"/>
      <c r="R15" s="3"/>
      <c r="S15" s="3"/>
    </row>
    <row r="16" spans="1:19" ht="15.75" thickTop="1" thickBot="1">
      <c r="A16" s="85" t="s">
        <v>41</v>
      </c>
      <c r="B16" s="89">
        <f>(SUMIFS(Table3[Net 
amount],Table3[Business filing analysis],'Business filing codes'!B7))</f>
        <v>400</v>
      </c>
      <c r="C16" s="87"/>
      <c r="D16" s="85"/>
      <c r="E16" s="10"/>
      <c r="F16" s="12"/>
      <c r="G16" s="12"/>
      <c r="H16" s="12"/>
      <c r="I16" s="12"/>
      <c r="J16" s="12"/>
      <c r="K16" s="12"/>
      <c r="L16" s="12"/>
      <c r="M16" s="12"/>
      <c r="N16" s="3"/>
      <c r="O16" s="3"/>
      <c r="P16" s="10"/>
      <c r="Q16" s="3"/>
      <c r="R16" s="3"/>
      <c r="S16" s="3"/>
    </row>
    <row r="17" spans="1:19" ht="15.75" thickTop="1" thickBot="1">
      <c r="A17" s="83" t="s">
        <v>42</v>
      </c>
      <c r="B17" s="90">
        <f>SUM(B15:B16)</f>
        <v>1394.4444444444446</v>
      </c>
      <c r="C17" s="85"/>
      <c r="D17" s="85"/>
      <c r="E17" s="10"/>
      <c r="F17" s="12"/>
      <c r="G17" s="12"/>
      <c r="H17" s="12"/>
      <c r="I17" s="12"/>
      <c r="J17" s="12"/>
      <c r="K17" s="12"/>
      <c r="L17" s="12"/>
      <c r="M17" s="12"/>
      <c r="N17" s="3"/>
      <c r="O17" s="3"/>
      <c r="P17" s="10"/>
      <c r="Q17" s="3"/>
      <c r="R17" s="3"/>
      <c r="S17" s="3"/>
    </row>
    <row r="18" spans="1:19" ht="15.75" thickTop="1" thickBot="1">
      <c r="A18" s="85" t="s">
        <v>43</v>
      </c>
      <c r="B18" s="91">
        <f>(SUMIFS(Table3[Net 
amount],Table3[Business filing analysis],"Exclude for ITSA filing"))</f>
        <v>6000</v>
      </c>
      <c r="C18" s="85"/>
      <c r="D18" s="85"/>
      <c r="E18" s="10"/>
      <c r="F18" s="12"/>
      <c r="G18" s="12"/>
      <c r="H18" s="12"/>
      <c r="I18" s="12"/>
      <c r="J18" s="12"/>
      <c r="K18" s="12"/>
      <c r="L18" s="12"/>
      <c r="M18" s="12"/>
      <c r="N18" s="3"/>
      <c r="O18" s="3"/>
      <c r="P18" s="10"/>
      <c r="Q18" s="3"/>
      <c r="R18" s="3"/>
      <c r="S18" s="3"/>
    </row>
    <row r="19" spans="1:19" ht="15" thickTop="1">
      <c r="A19" s="86"/>
      <c r="B19" s="92"/>
      <c r="C19" s="85"/>
      <c r="D19" s="85"/>
      <c r="E19" s="10"/>
      <c r="F19" s="12"/>
      <c r="G19" s="12"/>
      <c r="H19" s="12"/>
      <c r="I19" s="12"/>
      <c r="J19" s="12"/>
      <c r="K19" s="12"/>
      <c r="L19" s="12"/>
      <c r="M19" s="12"/>
      <c r="N19" s="3"/>
      <c r="O19" s="3"/>
      <c r="P19" s="10"/>
      <c r="Q19" s="3"/>
      <c r="R19" s="3"/>
      <c r="S19" s="3"/>
    </row>
    <row r="20" spans="1:19">
      <c r="A20" s="83" t="s">
        <v>44</v>
      </c>
      <c r="B20" s="84" t="s">
        <v>37</v>
      </c>
      <c r="C20" s="83"/>
      <c r="D20" s="84" t="s">
        <v>38</v>
      </c>
      <c r="E20" s="11"/>
      <c r="F20" s="12"/>
      <c r="G20" s="12"/>
      <c r="H20" s="12"/>
      <c r="I20" s="12"/>
      <c r="J20" s="12"/>
      <c r="K20" s="12"/>
      <c r="L20" s="12"/>
      <c r="M20" s="12"/>
      <c r="N20" s="3"/>
      <c r="O20" s="3"/>
      <c r="P20" s="10"/>
      <c r="Q20" s="3"/>
      <c r="R20" s="3"/>
      <c r="S20" s="3"/>
    </row>
    <row r="21" spans="1:19" ht="15" thickBot="1">
      <c r="A21" s="85"/>
      <c r="B21" s="92"/>
      <c r="C21" s="85"/>
      <c r="D21" s="85"/>
      <c r="E21" s="10"/>
      <c r="F21" s="12"/>
      <c r="G21" s="12"/>
      <c r="H21" s="12"/>
      <c r="I21" s="12"/>
      <c r="J21" s="12"/>
      <c r="K21" s="12"/>
      <c r="L21" s="12"/>
      <c r="M21" s="12"/>
      <c r="N21" s="3"/>
      <c r="O21" s="3"/>
      <c r="P21" s="10"/>
      <c r="Q21" s="3"/>
      <c r="R21" s="3"/>
      <c r="S21" s="3"/>
    </row>
    <row r="22" spans="1:19" ht="15.75" thickTop="1" thickBot="1">
      <c r="A22" s="85" t="s">
        <v>45</v>
      </c>
      <c r="B22" s="86"/>
      <c r="C22" s="87"/>
      <c r="D22" s="88">
        <f>SUM(B23:B37)</f>
        <v>11151.428571428572</v>
      </c>
      <c r="E22" s="10"/>
      <c r="F22" s="12"/>
      <c r="G22" s="12"/>
      <c r="H22" s="12"/>
      <c r="I22" s="12"/>
      <c r="J22" s="12"/>
      <c r="K22" s="12"/>
      <c r="L22" s="12"/>
      <c r="M22" s="12"/>
      <c r="N22" s="3"/>
      <c r="O22" s="3"/>
      <c r="P22" s="10"/>
      <c r="Q22" s="3"/>
      <c r="R22" s="3"/>
      <c r="S22" s="3"/>
    </row>
    <row r="23" spans="1:19" ht="15.75" thickTop="1" thickBot="1">
      <c r="A23" s="85" t="s">
        <v>46</v>
      </c>
      <c r="B23" s="89">
        <f>(SUMIFS(Table35[Net 
amount   ],Table35[Business filing analysis],'Business filing codes'!B9))</f>
        <v>83.333333333333343</v>
      </c>
      <c r="C23" s="87"/>
      <c r="D23" s="85"/>
      <c r="E23" s="10"/>
      <c r="F23" s="12"/>
      <c r="G23" s="12"/>
      <c r="H23" s="12"/>
      <c r="I23" s="12"/>
      <c r="J23" s="12"/>
      <c r="K23" s="12"/>
      <c r="L23" s="12"/>
      <c r="M23" s="12"/>
      <c r="N23" s="3"/>
      <c r="O23" s="3"/>
      <c r="P23" s="10"/>
      <c r="Q23" s="3"/>
      <c r="R23" s="3"/>
      <c r="S23" s="3"/>
    </row>
    <row r="24" spans="1:19" ht="15.75" thickTop="1" thickBot="1">
      <c r="A24" s="85" t="s">
        <v>47</v>
      </c>
      <c r="B24" s="89">
        <f>(SUMIFS(Table35[Net 
amount   ],Table35[Business filing analysis],'Business filing codes'!B10))</f>
        <v>166.66666666666669</v>
      </c>
      <c r="C24" s="85"/>
      <c r="D24" s="85"/>
      <c r="E24" s="10"/>
      <c r="F24" s="12"/>
      <c r="G24" s="12"/>
      <c r="H24" s="12"/>
      <c r="I24" s="12"/>
      <c r="J24" s="12"/>
      <c r="K24" s="12"/>
      <c r="L24" s="12"/>
      <c r="M24" s="12"/>
      <c r="N24" s="3"/>
      <c r="O24" s="3"/>
      <c r="P24" s="10"/>
      <c r="Q24" s="3"/>
      <c r="R24" s="3"/>
      <c r="S24" s="3"/>
    </row>
    <row r="25" spans="1:19" ht="15.75" thickTop="1" thickBot="1">
      <c r="A25" s="85" t="s">
        <v>48</v>
      </c>
      <c r="B25" s="89">
        <f>(SUMIFS(Table35[Net 
amount   ],Table35[Business filing analysis],'Business filing codes'!B11))</f>
        <v>250</v>
      </c>
      <c r="C25" s="93"/>
      <c r="D25" s="85"/>
      <c r="E25" s="10"/>
      <c r="F25" s="12"/>
      <c r="G25" s="12"/>
      <c r="H25" s="12"/>
      <c r="I25" s="12"/>
      <c r="J25" s="12"/>
      <c r="K25" s="12"/>
      <c r="L25" s="12"/>
      <c r="M25" s="12"/>
      <c r="N25" s="3"/>
      <c r="O25" s="3"/>
      <c r="P25" s="10"/>
      <c r="Q25" s="3"/>
      <c r="R25" s="3"/>
      <c r="S25" s="3"/>
    </row>
    <row r="26" spans="1:19" ht="15.75" thickTop="1" thickBot="1">
      <c r="A26" s="85" t="s">
        <v>49</v>
      </c>
      <c r="B26" s="89">
        <f>(SUMIFS(Table35[Net 
amount   ],Table35[Business filing analysis],'Business filing codes'!B12))</f>
        <v>333.33333333333337</v>
      </c>
      <c r="C26" s="93"/>
      <c r="D26" s="85"/>
      <c r="E26" s="10"/>
      <c r="F26" s="12"/>
      <c r="G26" s="12"/>
      <c r="H26" s="12"/>
      <c r="I26" s="12"/>
      <c r="J26" s="12"/>
      <c r="K26" s="12"/>
      <c r="L26" s="12"/>
      <c r="M26" s="12"/>
      <c r="N26" s="3"/>
      <c r="O26" s="3"/>
      <c r="P26" s="10"/>
      <c r="Q26" s="3"/>
      <c r="R26" s="3"/>
      <c r="S26" s="3"/>
    </row>
    <row r="27" spans="1:19" ht="15.75" thickTop="1" thickBot="1">
      <c r="A27" s="85" t="s">
        <v>50</v>
      </c>
      <c r="B27" s="89">
        <f>(SUMIFS(Table35[Net 
amount   ],Table35[Business filing analysis],'Business filing codes'!B13))</f>
        <v>500</v>
      </c>
      <c r="C27" s="93"/>
      <c r="D27" s="85"/>
      <c r="E27" s="10"/>
      <c r="F27" s="12"/>
      <c r="G27" s="12"/>
      <c r="H27" s="12"/>
      <c r="I27" s="12"/>
      <c r="J27" s="12"/>
      <c r="K27" s="12"/>
      <c r="L27" s="12"/>
      <c r="M27" s="12"/>
      <c r="N27" s="3"/>
      <c r="O27" s="3"/>
      <c r="P27" s="10"/>
      <c r="Q27" s="3"/>
      <c r="R27" s="3"/>
      <c r="S27" s="3"/>
    </row>
    <row r="28" spans="1:19" ht="15.75" thickTop="1" thickBot="1">
      <c r="A28" s="85" t="s">
        <v>51</v>
      </c>
      <c r="B28" s="89">
        <f>(SUMIFS(Table35[Net 
amount   ],Table35[Business filing analysis],'Business filing codes'!B14))</f>
        <v>571.42857142857144</v>
      </c>
      <c r="C28" s="86"/>
      <c r="D28" s="86"/>
      <c r="E28" s="3"/>
      <c r="F28" s="3"/>
      <c r="G28" s="3"/>
      <c r="H28" s="3"/>
      <c r="I28" s="3"/>
      <c r="J28" s="3"/>
      <c r="K28" s="3"/>
      <c r="L28" s="3"/>
      <c r="M28" s="3"/>
      <c r="N28" s="3"/>
      <c r="O28" s="3"/>
      <c r="P28" s="10"/>
      <c r="Q28" s="3"/>
      <c r="R28" s="3"/>
      <c r="S28" s="3"/>
    </row>
    <row r="29" spans="1:19" ht="15.75" thickTop="1" thickBot="1">
      <c r="A29" s="85" t="s">
        <v>52</v>
      </c>
      <c r="B29" s="89">
        <f>(SUMIFS(Table35[Net 
amount   ],Table35[Business filing analysis],'Business filing codes'!B15))</f>
        <v>583.33333333333337</v>
      </c>
      <c r="C29" s="86"/>
      <c r="D29" s="86"/>
      <c r="E29" s="3"/>
      <c r="F29" s="3"/>
      <c r="G29" s="3"/>
      <c r="H29" s="3"/>
      <c r="I29" s="3"/>
      <c r="J29" s="3"/>
      <c r="K29" s="3"/>
      <c r="L29" s="3"/>
      <c r="M29" s="3"/>
      <c r="N29" s="3"/>
      <c r="O29" s="3"/>
      <c r="P29" s="3"/>
      <c r="Q29" s="3"/>
      <c r="R29" s="3"/>
      <c r="S29" s="3"/>
    </row>
    <row r="30" spans="1:19" ht="15.75" thickTop="1" thickBot="1">
      <c r="A30" s="85" t="s">
        <v>53</v>
      </c>
      <c r="B30" s="89">
        <f>(SUMIFS(Table35[Net 
amount   ],Table35[Business filing analysis],'Business filing codes'!B16))</f>
        <v>780</v>
      </c>
      <c r="C30" s="86"/>
      <c r="D30" s="86"/>
    </row>
    <row r="31" spans="1:19" ht="15.75" thickTop="1" thickBot="1">
      <c r="A31" s="85" t="s">
        <v>54</v>
      </c>
      <c r="B31" s="89">
        <f>(SUMIFS(Table35[Net 
amount   ],Table35[Business filing analysis],'Business filing codes'!B17))</f>
        <v>800</v>
      </c>
      <c r="C31" s="86"/>
      <c r="D31" s="86"/>
    </row>
    <row r="32" spans="1:19" ht="15.75" thickTop="1" thickBot="1">
      <c r="A32" s="85" t="s">
        <v>55</v>
      </c>
      <c r="B32" s="89">
        <f>(SUMIFS(Table35[Net 
amount   ],Table35[Business filing analysis],'Business filing codes'!B18))</f>
        <v>1000</v>
      </c>
      <c r="C32" s="86"/>
      <c r="D32" s="86"/>
    </row>
    <row r="33" spans="1:4" ht="15.75" thickTop="1" thickBot="1">
      <c r="A33" s="85" t="s">
        <v>56</v>
      </c>
      <c r="B33" s="89">
        <f>(SUMIFS(Table35[Net 
amount   ],Table35[Business filing analysis],'Business filing codes'!B19))</f>
        <v>1100</v>
      </c>
      <c r="C33" s="86"/>
      <c r="D33" s="86"/>
    </row>
    <row r="34" spans="1:4" ht="15.75" thickTop="1" thickBot="1">
      <c r="A34" s="85" t="s">
        <v>57</v>
      </c>
      <c r="B34" s="89">
        <f>(SUMIFS(Table35[Net 
amount   ],Table35[Business filing analysis],'Business filing codes'!B20))</f>
        <v>1000</v>
      </c>
      <c r="C34" s="86"/>
      <c r="D34" s="86"/>
    </row>
    <row r="35" spans="1:4" ht="15.75" thickTop="1" thickBot="1">
      <c r="A35" s="85" t="s">
        <v>58</v>
      </c>
      <c r="B35" s="89">
        <f>(SUMIFS(Table35[Net 
amount   ],Table35[Business filing analysis],'Business filing codes'!B21))</f>
        <v>1083.3333333333335</v>
      </c>
      <c r="C35" s="86"/>
      <c r="D35" s="86"/>
    </row>
    <row r="36" spans="1:4" ht="15.75" thickTop="1" thickBot="1">
      <c r="A36" s="85" t="s">
        <v>59</v>
      </c>
      <c r="B36" s="89">
        <f>(SUMIFS(Table35[Net 
amount   ],Table35[Business filing analysis],'Business filing codes'!B22))</f>
        <v>1400</v>
      </c>
      <c r="C36" s="86"/>
      <c r="D36" s="86"/>
    </row>
    <row r="37" spans="1:4" ht="15.75" thickTop="1" thickBot="1">
      <c r="A37" s="85" t="s">
        <v>60</v>
      </c>
      <c r="B37" s="89">
        <f>(SUMIFS(Table35[Net 
amount   ],Table35[Business filing analysis],'Business filing codes'!B23))</f>
        <v>1500</v>
      </c>
      <c r="C37" s="86"/>
      <c r="D37" s="86"/>
    </row>
    <row r="38" spans="1:4" ht="15.75" thickTop="1" thickBot="1">
      <c r="A38" s="83" t="s">
        <v>61</v>
      </c>
      <c r="B38" s="90">
        <f>SUM(B23:B37)</f>
        <v>11151.428571428572</v>
      </c>
      <c r="C38" s="86"/>
      <c r="D38" s="86"/>
    </row>
    <row r="39" spans="1:4" ht="15.75" thickTop="1" thickBot="1">
      <c r="A39" s="85" t="s">
        <v>43</v>
      </c>
      <c r="B39" s="91">
        <f>(SUMIFS(Table35[Net 
amount   ],Table35[Business filing analysis],"Exclude for ITSA filing"))</f>
        <v>1600</v>
      </c>
      <c r="C39" s="86"/>
      <c r="D39" s="86"/>
    </row>
    <row r="40" spans="1:4" ht="15" thickTop="1"/>
  </sheetData>
  <sheetProtection sheet="1" formatCells="0" formatColumns="0" formatRows="0" insertColumns="0" insertRows="0" insertHyperlinks="0" deleteColumns="0" deleteRows="0" sort="0" autoFilter="0" pivotTables="0"/>
  <mergeCells count="3">
    <mergeCell ref="B4:H4"/>
    <mergeCell ref="B5:H5"/>
    <mergeCell ref="B6:H6"/>
  </mergeCells>
  <pageMargins left="0.47244094488188981" right="0.47244094488188981" top="0.94488188976377963" bottom="0.74803149606299213" header="0.31496062992125984" footer="0.31496062992125984"/>
  <pageSetup paperSize="9" scale="98" fitToHeight="0" orientation="landscape" r:id="rId1"/>
  <headerFooter>
    <oddHeader xml:space="preserve">&amp;L&amp;"-,Bold"&amp;18MTD TRANSACTIONS&amp;R&amp;G
</oddHeader>
    <oddFooter>&amp;C&amp;G&amp;R&amp;P of &amp;N</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outlinePr showOutlineSymbols="0"/>
    <pageSetUpPr autoPageBreaks="0" fitToPage="1"/>
  </sheetPr>
  <dimension ref="A2:L204"/>
  <sheetViews>
    <sheetView showGridLines="0" showOutlineSymbols="0" zoomScaleNormal="100" workbookViewId="0">
      <pane ySplit="11" topLeftCell="A12" activePane="bottomLeft" state="frozen"/>
      <selection pane="bottomLeft"/>
    </sheetView>
  </sheetViews>
  <sheetFormatPr defaultColWidth="9.140625" defaultRowHeight="12.75"/>
  <cols>
    <col min="1" max="1" width="20.7109375" style="21" customWidth="1"/>
    <col min="2" max="2" width="15.7109375" style="21" customWidth="1"/>
    <col min="3" max="5" width="30.7109375" style="21" customWidth="1"/>
    <col min="6" max="6" width="30.7109375" style="35" customWidth="1"/>
    <col min="7" max="9" width="15.7109375" style="35" customWidth="1"/>
    <col min="10" max="10" width="15.7109375" style="21" customWidth="1"/>
    <col min="11" max="11" width="30.7109375" style="21" customWidth="1"/>
    <col min="12" max="12" width="15.7109375" style="21" customWidth="1"/>
    <col min="13" max="16384" width="9.140625" style="21"/>
  </cols>
  <sheetData>
    <row r="2" spans="1:12" s="20" customFormat="1" ht="18">
      <c r="A2" s="19" t="s">
        <v>62</v>
      </c>
      <c r="B2" s="38"/>
      <c r="C2" s="38"/>
      <c r="D2" s="38"/>
      <c r="E2" s="38"/>
      <c r="F2" s="39"/>
      <c r="G2" s="39"/>
      <c r="H2" s="39"/>
      <c r="I2" s="39"/>
    </row>
    <row r="3" spans="1:12">
      <c r="A3" s="27"/>
      <c r="B3" s="27"/>
      <c r="C3" s="27"/>
      <c r="D3" s="27"/>
      <c r="E3" s="27"/>
      <c r="F3" s="28"/>
      <c r="G3" s="28"/>
      <c r="H3" s="21"/>
      <c r="I3" s="21"/>
    </row>
    <row r="4" spans="1:12">
      <c r="A4" s="40" t="str">
        <f>' VAT filing totals'!A5</f>
        <v xml:space="preserve"> Business name</v>
      </c>
      <c r="B4" s="74" t="str">
        <f>IF(' VAT filing totals'!C5=""," Enter name on VAT filing totals tab",' VAT filing totals'!C5)</f>
        <v xml:space="preserve"> Enter name on VAT filing totals tab</v>
      </c>
      <c r="C4" s="75"/>
      <c r="D4" s="76"/>
      <c r="F4" s="21"/>
      <c r="G4" s="29"/>
      <c r="H4" s="36" t="s">
        <v>63</v>
      </c>
      <c r="I4" s="36" t="s">
        <v>64</v>
      </c>
      <c r="J4" s="36" t="s">
        <v>65</v>
      </c>
    </row>
    <row r="5" spans="1:12">
      <c r="A5" s="40" t="str">
        <f>' VAT filing totals'!A6</f>
        <v xml:space="preserve"> VAT period from</v>
      </c>
      <c r="B5" s="77" t="str">
        <f>IF(' VAT filing totals'!C6=""," Enter on VAT filing totals tab",' VAT filing totals'!C6)</f>
        <v xml:space="preserve"> Enter on VAT filing totals tab</v>
      </c>
      <c r="C5" s="78"/>
      <c r="D5" s="79"/>
      <c r="F5" s="21"/>
      <c r="G5" s="42" t="s">
        <v>66</v>
      </c>
      <c r="H5" s="30">
        <f>SUM(H13:H203)</f>
        <v>105.55555555555554</v>
      </c>
      <c r="I5" s="30">
        <f>SUM(I13:I203)-SUM(J13:J203)</f>
        <v>1394.4444444444443</v>
      </c>
      <c r="J5" s="30">
        <f>(SUMIFS(Table3[Net 
amount],Table3[VAT rate],'VAT rates'!B13))</f>
        <v>400</v>
      </c>
    </row>
    <row r="6" spans="1:12">
      <c r="A6" s="40" t="str">
        <f>' VAT filing totals'!A7</f>
        <v xml:space="preserve"> VAT period to</v>
      </c>
      <c r="B6" s="77" t="str">
        <f>IF(' VAT filing totals'!C7=""," Enter on VAT filing totals tab",' VAT filing totals'!C7)</f>
        <v xml:space="preserve"> Enter on VAT filing totals tab</v>
      </c>
      <c r="C6" s="78"/>
      <c r="D6" s="79"/>
      <c r="F6" s="21"/>
      <c r="G6" s="43" t="s">
        <v>67</v>
      </c>
      <c r="H6" s="44">
        <v>1</v>
      </c>
      <c r="I6" s="44">
        <v>6</v>
      </c>
      <c r="J6" s="44">
        <v>8</v>
      </c>
    </row>
    <row r="7" spans="1:12">
      <c r="A7" s="31"/>
      <c r="B7" s="32"/>
      <c r="C7" s="27"/>
      <c r="D7" s="27"/>
      <c r="F7" s="21"/>
      <c r="G7" s="21"/>
      <c r="H7" s="21"/>
      <c r="I7" s="21"/>
    </row>
    <row r="8" spans="1:12">
      <c r="A8" s="12" t="s">
        <v>68</v>
      </c>
      <c r="B8" s="32"/>
      <c r="C8" s="27"/>
      <c r="D8" s="27"/>
      <c r="E8" s="31"/>
      <c r="F8" s="33"/>
      <c r="G8" s="33"/>
      <c r="H8" s="33"/>
      <c r="I8" s="28"/>
    </row>
    <row r="9" spans="1:12">
      <c r="A9" s="12" t="s">
        <v>69</v>
      </c>
      <c r="B9" s="32"/>
      <c r="C9" s="27"/>
      <c r="D9" s="27"/>
      <c r="E9" s="31"/>
      <c r="F9" s="33"/>
      <c r="G9" s="33"/>
      <c r="H9" s="33"/>
      <c r="I9" s="28"/>
    </row>
    <row r="10" spans="1:12">
      <c r="A10" s="47" t="s">
        <v>70</v>
      </c>
      <c r="B10" s="32"/>
      <c r="C10" s="27"/>
      <c r="D10" s="27"/>
      <c r="E10" s="31"/>
      <c r="F10" s="33"/>
      <c r="G10" s="33"/>
      <c r="H10" s="33"/>
      <c r="I10" s="34"/>
    </row>
    <row r="11" spans="1:12" s="26" customFormat="1" ht="27.75" customHeight="1">
      <c r="A11" s="25" t="s">
        <v>71</v>
      </c>
      <c r="B11" s="25" t="s">
        <v>74</v>
      </c>
      <c r="C11" s="25" t="s">
        <v>72</v>
      </c>
      <c r="D11" s="25" t="s">
        <v>73</v>
      </c>
      <c r="E11" s="25" t="s">
        <v>75</v>
      </c>
      <c r="F11" s="25" t="s">
        <v>76</v>
      </c>
      <c r="G11" s="25" t="s">
        <v>77</v>
      </c>
      <c r="H11" s="25" t="s">
        <v>78</v>
      </c>
      <c r="I11" s="25" t="s">
        <v>79</v>
      </c>
      <c r="J11" s="25" t="s">
        <v>154</v>
      </c>
      <c r="K11" s="25" t="s">
        <v>81</v>
      </c>
      <c r="L11" s="61" t="s">
        <v>82</v>
      </c>
    </row>
    <row r="12" spans="1:12">
      <c r="A12" s="103"/>
      <c r="B12" s="104" t="s">
        <v>149</v>
      </c>
      <c r="C12" s="103"/>
      <c r="D12" s="103"/>
      <c r="E12" s="103"/>
      <c r="F12" s="103"/>
      <c r="G12" s="105">
        <f>SUM(G13:G203)</f>
        <v>7500</v>
      </c>
      <c r="H12" s="105">
        <f>SUM(H13:H203)</f>
        <v>105.55555555555554</v>
      </c>
      <c r="I12" s="105">
        <f>SUM(I13:I203)</f>
        <v>7394.4444444444443</v>
      </c>
      <c r="J12" s="105">
        <f>SUM(J13:J203)</f>
        <v>6000</v>
      </c>
      <c r="K12" s="103"/>
      <c r="L12" s="103"/>
    </row>
    <row r="13" spans="1:12">
      <c r="A13" s="41">
        <v>44562</v>
      </c>
      <c r="B13" s="65" t="s">
        <v>155</v>
      </c>
      <c r="C13" s="46" t="s">
        <v>83</v>
      </c>
      <c r="D13" s="46" t="s">
        <v>84</v>
      </c>
      <c r="E13" s="46" t="s">
        <v>85</v>
      </c>
      <c r="F13" s="58" t="s">
        <v>40</v>
      </c>
      <c r="G13" s="45">
        <v>500</v>
      </c>
      <c r="H13" s="30">
        <f>Table3[[#This Row],[Gross 
amount]]-Table3[[#This Row],[Net 
amount]]</f>
        <v>83.333333333333314</v>
      </c>
      <c r="I13" s="30">
        <f>IFERROR(G13/(SUMIF(Table1[[VAT rate description ]],Table3[[#This Row],[VAT rate]],Table1[Factor])),G13)</f>
        <v>416.66666666666669</v>
      </c>
      <c r="J13" s="30" t="str">
        <f>IFERROR(IF(VLOOKUP(Table3[[#This Row],[VAT rate]],'VAT rates'!B:E,3,FALSE)="Y",Table3[[#This Row],[Gross 
amount]],"-"),"-")</f>
        <v>-</v>
      </c>
      <c r="K13" s="46"/>
      <c r="L13" s="41">
        <v>44592</v>
      </c>
    </row>
    <row r="14" spans="1:12">
      <c r="A14" s="41">
        <v>44563</v>
      </c>
      <c r="B14" s="65" t="s">
        <v>156</v>
      </c>
      <c r="C14" s="46" t="s">
        <v>86</v>
      </c>
      <c r="D14" s="46" t="s">
        <v>87</v>
      </c>
      <c r="E14" s="46" t="s">
        <v>151</v>
      </c>
      <c r="F14" s="58" t="s">
        <v>41</v>
      </c>
      <c r="G14" s="45">
        <v>400</v>
      </c>
      <c r="H14" s="30">
        <f>Table3[[#This Row],[Gross 
amount]]-Table3[[#This Row],[Net 
amount]]</f>
        <v>0</v>
      </c>
      <c r="I14" s="30">
        <f>IFERROR(G14/(SUMIF(Table1[[VAT rate description ]],Table3[[#This Row],[VAT rate]],Table1[Factor])),G14)</f>
        <v>400</v>
      </c>
      <c r="J14" s="30" t="str">
        <f>IFERROR(IF(VLOOKUP(Table3[[#This Row],[VAT rate]],'VAT rates'!B:E,3,FALSE)="Y",Table3[[#This Row],[Gross 
amount]],"-"),"-")</f>
        <v>-</v>
      </c>
      <c r="K14" s="46"/>
      <c r="L14" s="41">
        <v>44592</v>
      </c>
    </row>
    <row r="15" spans="1:12">
      <c r="A15" s="41">
        <v>44564</v>
      </c>
      <c r="B15" s="65" t="s">
        <v>157</v>
      </c>
      <c r="C15" s="46" t="s">
        <v>89</v>
      </c>
      <c r="D15" s="46" t="s">
        <v>90</v>
      </c>
      <c r="E15" s="46" t="s">
        <v>91</v>
      </c>
      <c r="F15" s="58" t="s">
        <v>40</v>
      </c>
      <c r="G15" s="45">
        <v>300</v>
      </c>
      <c r="H15" s="30">
        <f>Table3[[#This Row],[Gross 
amount]]-Table3[[#This Row],[Net 
amount]]</f>
        <v>0</v>
      </c>
      <c r="I15" s="30">
        <f>IFERROR(G15/(SUMIF(Table1[[VAT rate description ]],Table3[[#This Row],[VAT rate]],Table1[Factor])),G15)</f>
        <v>300</v>
      </c>
      <c r="J15" s="30" t="str">
        <f>IFERROR(IF(VLOOKUP(Table3[[#This Row],[VAT rate]],'VAT rates'!B:E,3,FALSE)="Y",Table3[[#This Row],[Gross 
amount]],"-"),"-")</f>
        <v>-</v>
      </c>
      <c r="K15" s="46"/>
      <c r="L15" s="41">
        <v>44602</v>
      </c>
    </row>
    <row r="16" spans="1:12">
      <c r="A16" s="41">
        <v>44565</v>
      </c>
      <c r="B16" s="65" t="s">
        <v>158</v>
      </c>
      <c r="C16" s="46" t="s">
        <v>92</v>
      </c>
      <c r="D16" s="46" t="s">
        <v>93</v>
      </c>
      <c r="E16" s="46" t="s">
        <v>94</v>
      </c>
      <c r="F16" s="58" t="s">
        <v>40</v>
      </c>
      <c r="G16" s="45">
        <v>200</v>
      </c>
      <c r="H16" s="30">
        <f>Table3[[#This Row],[Gross 
amount]]-Table3[[#This Row],[Net 
amount]]</f>
        <v>22.222222222222229</v>
      </c>
      <c r="I16" s="30">
        <f>IFERROR(G16/(SUMIF(Table1[[VAT rate description ]],Table3[[#This Row],[VAT rate]],Table1[Factor])),G16)</f>
        <v>177.77777777777777</v>
      </c>
      <c r="J16" s="30" t="str">
        <f>IFERROR(IF(VLOOKUP(Table3[[#This Row],[VAT rate]],'VAT rates'!B:E,3,FALSE)="Y",Table3[[#This Row],[Gross 
amount]],"-"),"-")</f>
        <v>-</v>
      </c>
      <c r="K16" s="46"/>
      <c r="L16" s="41">
        <v>44602</v>
      </c>
    </row>
    <row r="17" spans="1:12">
      <c r="A17" s="41">
        <v>44566</v>
      </c>
      <c r="B17" s="65" t="s">
        <v>159</v>
      </c>
      <c r="C17" s="46" t="s">
        <v>95</v>
      </c>
      <c r="D17" s="46" t="s">
        <v>96</v>
      </c>
      <c r="E17" s="46" t="s">
        <v>97</v>
      </c>
      <c r="F17" s="58" t="s">
        <v>40</v>
      </c>
      <c r="G17" s="45">
        <v>100</v>
      </c>
      <c r="H17" s="30">
        <f>Table3[[#This Row],[Gross 
amount]]-Table3[[#This Row],[Net 
amount]]</f>
        <v>0</v>
      </c>
      <c r="I17" s="30">
        <f>IFERROR(G17/(SUMIF(Table1[[VAT rate description ]],Table3[[#This Row],[VAT rate]],Table1[Factor])),G17)</f>
        <v>100</v>
      </c>
      <c r="J17" s="30" t="str">
        <f>IFERROR(IF(VLOOKUP(Table3[[#This Row],[VAT rate]],'VAT rates'!B:E,3,FALSE)="Y",Table3[[#This Row],[Gross 
amount]],"-"),"-")</f>
        <v>-</v>
      </c>
      <c r="K17" s="46"/>
      <c r="L17" s="41"/>
    </row>
    <row r="18" spans="1:12">
      <c r="A18" s="41">
        <v>44567</v>
      </c>
      <c r="B18" s="65" t="s">
        <v>98</v>
      </c>
      <c r="C18" s="46" t="s">
        <v>98</v>
      </c>
      <c r="D18" s="46" t="s">
        <v>99</v>
      </c>
      <c r="E18" s="46" t="s">
        <v>88</v>
      </c>
      <c r="F18" s="58" t="s">
        <v>153</v>
      </c>
      <c r="G18" s="45">
        <v>6000</v>
      </c>
      <c r="H18" s="30">
        <f>Table3[[#This Row],[Gross 
amount]]-Table3[[#This Row],[Net 
amount]]</f>
        <v>0</v>
      </c>
      <c r="I18" s="30">
        <f>IFERROR(G18/(SUMIF(Table1[[VAT rate description ]],Table3[[#This Row],[VAT rate]],Table1[Factor])),G18)</f>
        <v>6000</v>
      </c>
      <c r="J18" s="30">
        <f>IFERROR(IF(VLOOKUP(Table3[[#This Row],[VAT rate]],'VAT rates'!B:E,3,FALSE)="Y",Table3[[#This Row],[Gross 
amount]],"-"),"-")</f>
        <v>6000</v>
      </c>
      <c r="K18" s="46" t="s">
        <v>160</v>
      </c>
      <c r="L18" s="41"/>
    </row>
    <row r="19" spans="1:12">
      <c r="A19" s="66"/>
      <c r="B19" s="66"/>
      <c r="C19" s="46"/>
      <c r="D19" s="46"/>
      <c r="E19" s="46"/>
      <c r="F19" s="58"/>
      <c r="G19" s="45"/>
      <c r="H19" s="30">
        <f>Table3[[#This Row],[Gross 
amount]]-Table3[[#This Row],[Net 
amount]]</f>
        <v>0</v>
      </c>
      <c r="I19" s="30">
        <f>IFERROR(G19/(SUMIF(Table1[[VAT rate description ]],Table3[[#This Row],[VAT rate]],Table1[Factor])),G19)</f>
        <v>0</v>
      </c>
      <c r="J19" s="30" t="str">
        <f>IFERROR(IF(VLOOKUP(Table3[[#This Row],[VAT rate]],'VAT rates'!B:E,3,FALSE)="Y",Table3[[#This Row],[Gross 
amount]],"-"),"-")</f>
        <v>-</v>
      </c>
      <c r="K19" s="46"/>
      <c r="L19" s="66"/>
    </row>
    <row r="20" spans="1:12">
      <c r="A20" s="66"/>
      <c r="B20" s="66"/>
      <c r="C20" s="106"/>
      <c r="D20" s="106"/>
      <c r="E20" s="46"/>
      <c r="F20" s="58"/>
      <c r="G20" s="107"/>
      <c r="H20" s="30">
        <f>Table3[[#This Row],[Gross 
amount]]-Table3[[#This Row],[Net 
amount]]</f>
        <v>0</v>
      </c>
      <c r="I20" s="30">
        <f>IFERROR(G20/(SUMIF(Table1[[VAT rate description ]],Table3[[#This Row],[VAT rate]],Table1[Factor])),G20)</f>
        <v>0</v>
      </c>
      <c r="J20" s="30" t="str">
        <f>IFERROR(IF(VLOOKUP(Table3[[#This Row],[VAT rate]],'VAT rates'!B:E,3,FALSE)="Y",Table3[[#This Row],[Gross 
amount]],"-"),"-")</f>
        <v>-</v>
      </c>
      <c r="K20" s="46"/>
      <c r="L20" s="66"/>
    </row>
    <row r="21" spans="1:12">
      <c r="A21" s="66"/>
      <c r="B21" s="66"/>
      <c r="C21" s="106"/>
      <c r="D21" s="106"/>
      <c r="E21" s="46"/>
      <c r="F21" s="58"/>
      <c r="G21" s="107"/>
      <c r="H21" s="30">
        <f>Table3[[#This Row],[Gross 
amount]]-Table3[[#This Row],[Net 
amount]]</f>
        <v>0</v>
      </c>
      <c r="I21" s="30">
        <f>IFERROR(G21/(SUMIF(Table1[[VAT rate description ]],Table3[[#This Row],[VAT rate]],Table1[Factor])),G21)</f>
        <v>0</v>
      </c>
      <c r="J21" s="30" t="str">
        <f>IFERROR(IF(VLOOKUP(Table3[[#This Row],[VAT rate]],'VAT rates'!B:E,3,FALSE)="Y",Table3[[#This Row],[Gross 
amount]],"-"),"-")</f>
        <v>-</v>
      </c>
      <c r="K21" s="46"/>
      <c r="L21" s="66"/>
    </row>
    <row r="22" spans="1:12">
      <c r="A22" s="66"/>
      <c r="B22" s="66"/>
      <c r="C22" s="106"/>
      <c r="D22" s="106"/>
      <c r="E22" s="46"/>
      <c r="F22" s="58"/>
      <c r="G22" s="107"/>
      <c r="H22" s="30">
        <f>Table3[[#This Row],[Gross 
amount]]-Table3[[#This Row],[Net 
amount]]</f>
        <v>0</v>
      </c>
      <c r="I22" s="30">
        <f>IFERROR(G22/(SUMIF(Table1[[VAT rate description ]],Table3[[#This Row],[VAT rate]],Table1[Factor])),G22)</f>
        <v>0</v>
      </c>
      <c r="J22" s="30" t="str">
        <f>IFERROR(IF(VLOOKUP(Table3[[#This Row],[VAT rate]],'VAT rates'!B:E,3,FALSE)="Y",Table3[[#This Row],[Gross 
amount]],"-"),"-")</f>
        <v>-</v>
      </c>
      <c r="K22" s="46"/>
      <c r="L22" s="66"/>
    </row>
    <row r="23" spans="1:12">
      <c r="A23" s="66"/>
      <c r="B23" s="66"/>
      <c r="C23" s="106"/>
      <c r="D23" s="106"/>
      <c r="E23" s="46"/>
      <c r="F23" s="58"/>
      <c r="G23" s="107"/>
      <c r="H23" s="30">
        <f>Table3[[#This Row],[Gross 
amount]]-Table3[[#This Row],[Net 
amount]]</f>
        <v>0</v>
      </c>
      <c r="I23" s="30">
        <f>IFERROR(G23/(SUMIF(Table1[[VAT rate description ]],Table3[[#This Row],[VAT rate]],Table1[Factor])),G23)</f>
        <v>0</v>
      </c>
      <c r="J23" s="30" t="str">
        <f>IFERROR(IF(VLOOKUP(Table3[[#This Row],[VAT rate]],'VAT rates'!B:E,3,FALSE)="Y",Table3[[#This Row],[Gross 
amount]],"-"),"-")</f>
        <v>-</v>
      </c>
      <c r="K23" s="46"/>
      <c r="L23" s="66"/>
    </row>
    <row r="24" spans="1:12">
      <c r="A24" s="66"/>
      <c r="B24" s="66"/>
      <c r="C24" s="106"/>
      <c r="D24" s="106"/>
      <c r="E24" s="46"/>
      <c r="F24" s="58"/>
      <c r="G24" s="107"/>
      <c r="H24" s="30">
        <f>Table3[[#This Row],[Gross 
amount]]-Table3[[#This Row],[Net 
amount]]</f>
        <v>0</v>
      </c>
      <c r="I24" s="30">
        <f>IFERROR(G24/(SUMIF(Table1[[VAT rate description ]],Table3[[#This Row],[VAT rate]],Table1[Factor])),G24)</f>
        <v>0</v>
      </c>
      <c r="J24" s="30" t="str">
        <f>IFERROR(IF(VLOOKUP(Table3[[#This Row],[VAT rate]],'VAT rates'!B:E,3,FALSE)="Y",Table3[[#This Row],[Gross 
amount]],"-"),"-")</f>
        <v>-</v>
      </c>
      <c r="K24" s="46"/>
      <c r="L24" s="66"/>
    </row>
    <row r="25" spans="1:12">
      <c r="A25" s="66"/>
      <c r="B25" s="66"/>
      <c r="C25" s="106"/>
      <c r="D25" s="106"/>
      <c r="E25" s="46"/>
      <c r="F25" s="58"/>
      <c r="G25" s="107"/>
      <c r="H25" s="30">
        <f>Table3[[#This Row],[Gross 
amount]]-Table3[[#This Row],[Net 
amount]]</f>
        <v>0</v>
      </c>
      <c r="I25" s="30">
        <f>IFERROR(G25/(SUMIF(Table1[[VAT rate description ]],Table3[[#This Row],[VAT rate]],Table1[Factor])),G25)</f>
        <v>0</v>
      </c>
      <c r="J25" s="30" t="str">
        <f>IFERROR(IF(VLOOKUP(Table3[[#This Row],[VAT rate]],'VAT rates'!B:E,3,FALSE)="Y",Table3[[#This Row],[Gross 
amount]],"-"),"-")</f>
        <v>-</v>
      </c>
      <c r="K25" s="46"/>
      <c r="L25" s="66"/>
    </row>
    <row r="26" spans="1:12">
      <c r="A26" s="66"/>
      <c r="B26" s="66"/>
      <c r="C26" s="106"/>
      <c r="D26" s="106"/>
      <c r="E26" s="46"/>
      <c r="F26" s="58"/>
      <c r="G26" s="107"/>
      <c r="H26" s="30">
        <f>Table3[[#This Row],[Gross 
amount]]-Table3[[#This Row],[Net 
amount]]</f>
        <v>0</v>
      </c>
      <c r="I26" s="30">
        <f>IFERROR(G26/(SUMIF(Table1[[VAT rate description ]],Table3[[#This Row],[VAT rate]],Table1[Factor])),G26)</f>
        <v>0</v>
      </c>
      <c r="J26" s="30" t="str">
        <f>IFERROR(IF(VLOOKUP(Table3[[#This Row],[VAT rate]],'VAT rates'!B:E,3,FALSE)="Y",Table3[[#This Row],[Gross 
amount]],"-"),"-")</f>
        <v>-</v>
      </c>
      <c r="K26" s="46"/>
      <c r="L26" s="66"/>
    </row>
    <row r="27" spans="1:12">
      <c r="A27" s="66"/>
      <c r="B27" s="66"/>
      <c r="C27" s="106"/>
      <c r="D27" s="106"/>
      <c r="E27" s="46"/>
      <c r="F27" s="58"/>
      <c r="G27" s="107"/>
      <c r="H27" s="30">
        <f>Table3[[#This Row],[Gross 
amount]]-Table3[[#This Row],[Net 
amount]]</f>
        <v>0</v>
      </c>
      <c r="I27" s="30">
        <f>IFERROR(G27/(SUMIF(Table1[[VAT rate description ]],Table3[[#This Row],[VAT rate]],Table1[Factor])),G27)</f>
        <v>0</v>
      </c>
      <c r="J27" s="30" t="str">
        <f>IFERROR(IF(VLOOKUP(Table3[[#This Row],[VAT rate]],'VAT rates'!B:E,3,FALSE)="Y",Table3[[#This Row],[Gross 
amount]],"-"),"-")</f>
        <v>-</v>
      </c>
      <c r="K27" s="46"/>
      <c r="L27" s="66"/>
    </row>
    <row r="28" spans="1:12">
      <c r="A28" s="66"/>
      <c r="B28" s="66"/>
      <c r="C28" s="106"/>
      <c r="D28" s="106"/>
      <c r="E28" s="46"/>
      <c r="F28" s="58"/>
      <c r="G28" s="107"/>
      <c r="H28" s="30">
        <f>Table3[[#This Row],[Gross 
amount]]-Table3[[#This Row],[Net 
amount]]</f>
        <v>0</v>
      </c>
      <c r="I28" s="30">
        <f>IFERROR(G28/(SUMIF(Table1[[VAT rate description ]],Table3[[#This Row],[VAT rate]],Table1[Factor])),G28)</f>
        <v>0</v>
      </c>
      <c r="J28" s="30" t="str">
        <f>IFERROR(IF(VLOOKUP(Table3[[#This Row],[VAT rate]],'VAT rates'!B:E,3,FALSE)="Y",Table3[[#This Row],[Gross 
amount]],"-"),"-")</f>
        <v>-</v>
      </c>
      <c r="K28" s="46"/>
      <c r="L28" s="66"/>
    </row>
    <row r="29" spans="1:12">
      <c r="A29" s="66"/>
      <c r="B29" s="66"/>
      <c r="C29" s="106"/>
      <c r="D29" s="106"/>
      <c r="E29" s="46"/>
      <c r="F29" s="58"/>
      <c r="G29" s="107"/>
      <c r="H29" s="30">
        <f>Table3[[#This Row],[Gross 
amount]]-Table3[[#This Row],[Net 
amount]]</f>
        <v>0</v>
      </c>
      <c r="I29" s="30">
        <f>IFERROR(G29/(SUMIF(Table1[[VAT rate description ]],Table3[[#This Row],[VAT rate]],Table1[Factor])),G29)</f>
        <v>0</v>
      </c>
      <c r="J29" s="30" t="str">
        <f>IFERROR(IF(VLOOKUP(Table3[[#This Row],[VAT rate]],'VAT rates'!B:E,3,FALSE)="Y",Table3[[#This Row],[Gross 
amount]],"-"),"-")</f>
        <v>-</v>
      </c>
      <c r="K29" s="46"/>
      <c r="L29" s="66"/>
    </row>
    <row r="30" spans="1:12">
      <c r="A30" s="66"/>
      <c r="B30" s="66"/>
      <c r="C30" s="106"/>
      <c r="D30" s="106"/>
      <c r="E30" s="46"/>
      <c r="F30" s="58"/>
      <c r="G30" s="107"/>
      <c r="H30" s="30">
        <f>Table3[[#This Row],[Gross 
amount]]-Table3[[#This Row],[Net 
amount]]</f>
        <v>0</v>
      </c>
      <c r="I30" s="30">
        <f>IFERROR(G30/(SUMIF(Table1[[VAT rate description ]],Table3[[#This Row],[VAT rate]],Table1[Factor])),G30)</f>
        <v>0</v>
      </c>
      <c r="J30" s="30" t="str">
        <f>IFERROR(IF(VLOOKUP(Table3[[#This Row],[VAT rate]],'VAT rates'!B:E,3,FALSE)="Y",Table3[[#This Row],[Gross 
amount]],"-"),"-")</f>
        <v>-</v>
      </c>
      <c r="K30" s="46"/>
      <c r="L30" s="66"/>
    </row>
    <row r="31" spans="1:12">
      <c r="A31" s="66"/>
      <c r="B31" s="66"/>
      <c r="C31" s="106"/>
      <c r="D31" s="106"/>
      <c r="E31" s="46"/>
      <c r="F31" s="58"/>
      <c r="G31" s="107"/>
      <c r="H31" s="30">
        <f>Table3[[#This Row],[Gross 
amount]]-Table3[[#This Row],[Net 
amount]]</f>
        <v>0</v>
      </c>
      <c r="I31" s="30">
        <f>IFERROR(G31/(SUMIF(Table1[[VAT rate description ]],Table3[[#This Row],[VAT rate]],Table1[Factor])),G31)</f>
        <v>0</v>
      </c>
      <c r="J31" s="30" t="str">
        <f>IFERROR(IF(VLOOKUP(Table3[[#This Row],[VAT rate]],'VAT rates'!B:E,3,FALSE)="Y",Table3[[#This Row],[Gross 
amount]],"-"),"-")</f>
        <v>-</v>
      </c>
      <c r="K31" s="46"/>
      <c r="L31" s="66"/>
    </row>
    <row r="32" spans="1:12">
      <c r="A32" s="66"/>
      <c r="B32" s="66"/>
      <c r="C32" s="106"/>
      <c r="D32" s="106"/>
      <c r="E32" s="46"/>
      <c r="F32" s="58"/>
      <c r="G32" s="107"/>
      <c r="H32" s="30">
        <f>Table3[[#This Row],[Gross 
amount]]-Table3[[#This Row],[Net 
amount]]</f>
        <v>0</v>
      </c>
      <c r="I32" s="30">
        <f>IFERROR(G32/(SUMIF(Table1[[VAT rate description ]],Table3[[#This Row],[VAT rate]],Table1[Factor])),G32)</f>
        <v>0</v>
      </c>
      <c r="J32" s="30" t="str">
        <f>IFERROR(IF(VLOOKUP(Table3[[#This Row],[VAT rate]],'VAT rates'!B:E,3,FALSE)="Y",Table3[[#This Row],[Gross 
amount]],"-"),"-")</f>
        <v>-</v>
      </c>
      <c r="K32" s="46"/>
      <c r="L32" s="66"/>
    </row>
    <row r="33" spans="1:12">
      <c r="A33" s="66"/>
      <c r="B33" s="66"/>
      <c r="C33" s="106"/>
      <c r="D33" s="106"/>
      <c r="E33" s="46"/>
      <c r="F33" s="58"/>
      <c r="G33" s="107"/>
      <c r="H33" s="30">
        <f>Table3[[#This Row],[Gross 
amount]]-Table3[[#This Row],[Net 
amount]]</f>
        <v>0</v>
      </c>
      <c r="I33" s="30">
        <f>IFERROR(G33/(SUMIF(Table1[[VAT rate description ]],Table3[[#This Row],[VAT rate]],Table1[Factor])),G33)</f>
        <v>0</v>
      </c>
      <c r="J33" s="30" t="str">
        <f>IFERROR(IF(VLOOKUP(Table3[[#This Row],[VAT rate]],'VAT rates'!B:E,3,FALSE)="Y",Table3[[#This Row],[Gross 
amount]],"-"),"-")</f>
        <v>-</v>
      </c>
      <c r="K33" s="46"/>
      <c r="L33" s="66"/>
    </row>
    <row r="34" spans="1:12">
      <c r="A34" s="66"/>
      <c r="B34" s="66"/>
      <c r="C34" s="106"/>
      <c r="D34" s="106"/>
      <c r="E34" s="46"/>
      <c r="F34" s="58"/>
      <c r="G34" s="107"/>
      <c r="H34" s="30">
        <f>Table3[[#This Row],[Gross 
amount]]-Table3[[#This Row],[Net 
amount]]</f>
        <v>0</v>
      </c>
      <c r="I34" s="30">
        <f>IFERROR(G34/(SUMIF(Table1[[VAT rate description ]],Table3[[#This Row],[VAT rate]],Table1[Factor])),G34)</f>
        <v>0</v>
      </c>
      <c r="J34" s="30" t="str">
        <f>IFERROR(IF(VLOOKUP(Table3[[#This Row],[VAT rate]],'VAT rates'!B:E,3,FALSE)="Y",Table3[[#This Row],[Gross 
amount]],"-"),"-")</f>
        <v>-</v>
      </c>
      <c r="K34" s="46"/>
      <c r="L34" s="66"/>
    </row>
    <row r="35" spans="1:12">
      <c r="A35" s="66"/>
      <c r="B35" s="66"/>
      <c r="C35" s="106"/>
      <c r="D35" s="106"/>
      <c r="E35" s="46"/>
      <c r="F35" s="58"/>
      <c r="G35" s="107"/>
      <c r="H35" s="30">
        <f>Table3[[#This Row],[Gross 
amount]]-Table3[[#This Row],[Net 
amount]]</f>
        <v>0</v>
      </c>
      <c r="I35" s="30">
        <f>IFERROR(G35/(SUMIF(Table1[[VAT rate description ]],Table3[[#This Row],[VAT rate]],Table1[Factor])),G35)</f>
        <v>0</v>
      </c>
      <c r="J35" s="30" t="str">
        <f>IFERROR(IF(VLOOKUP(Table3[[#This Row],[VAT rate]],'VAT rates'!B:E,3,FALSE)="Y",Table3[[#This Row],[Gross 
amount]],"-"),"-")</f>
        <v>-</v>
      </c>
      <c r="K35" s="46"/>
      <c r="L35" s="66"/>
    </row>
    <row r="36" spans="1:12">
      <c r="A36" s="66"/>
      <c r="B36" s="66"/>
      <c r="C36" s="106"/>
      <c r="D36" s="106"/>
      <c r="E36" s="46"/>
      <c r="F36" s="58"/>
      <c r="G36" s="107"/>
      <c r="H36" s="30">
        <f>Table3[[#This Row],[Gross 
amount]]-Table3[[#This Row],[Net 
amount]]</f>
        <v>0</v>
      </c>
      <c r="I36" s="30">
        <f>IFERROR(G36/(SUMIF(Table1[[VAT rate description ]],Table3[[#This Row],[VAT rate]],Table1[Factor])),G36)</f>
        <v>0</v>
      </c>
      <c r="J36" s="30" t="str">
        <f>IFERROR(IF(VLOOKUP(Table3[[#This Row],[VAT rate]],'VAT rates'!B:E,3,FALSE)="Y",Table3[[#This Row],[Gross 
amount]],"-"),"-")</f>
        <v>-</v>
      </c>
      <c r="K36" s="46"/>
      <c r="L36" s="66"/>
    </row>
    <row r="37" spans="1:12">
      <c r="A37" s="66"/>
      <c r="B37" s="66"/>
      <c r="C37" s="106"/>
      <c r="D37" s="106"/>
      <c r="E37" s="46"/>
      <c r="F37" s="58"/>
      <c r="G37" s="107"/>
      <c r="H37" s="30">
        <f>Table3[[#This Row],[Gross 
amount]]-Table3[[#This Row],[Net 
amount]]</f>
        <v>0</v>
      </c>
      <c r="I37" s="30">
        <f>IFERROR(G37/(SUMIF(Table1[[VAT rate description ]],Table3[[#This Row],[VAT rate]],Table1[Factor])),G37)</f>
        <v>0</v>
      </c>
      <c r="J37" s="30" t="str">
        <f>IFERROR(IF(VLOOKUP(Table3[[#This Row],[VAT rate]],'VAT rates'!B:E,3,FALSE)="Y",Table3[[#This Row],[Gross 
amount]],"-"),"-")</f>
        <v>-</v>
      </c>
      <c r="K37" s="46"/>
      <c r="L37" s="66"/>
    </row>
    <row r="38" spans="1:12">
      <c r="A38" s="66"/>
      <c r="B38" s="66"/>
      <c r="C38" s="106"/>
      <c r="D38" s="106"/>
      <c r="E38" s="46"/>
      <c r="F38" s="58"/>
      <c r="G38" s="107"/>
      <c r="H38" s="30">
        <f>Table3[[#This Row],[Gross 
amount]]-Table3[[#This Row],[Net 
amount]]</f>
        <v>0</v>
      </c>
      <c r="I38" s="30">
        <f>IFERROR(G38/(SUMIF(Table1[[VAT rate description ]],Table3[[#This Row],[VAT rate]],Table1[Factor])),G38)</f>
        <v>0</v>
      </c>
      <c r="J38" s="30" t="str">
        <f>IFERROR(IF(VLOOKUP(Table3[[#This Row],[VAT rate]],'VAT rates'!B:E,3,FALSE)="Y",Table3[[#This Row],[Gross 
amount]],"-"),"-")</f>
        <v>-</v>
      </c>
      <c r="K38" s="46"/>
      <c r="L38" s="66"/>
    </row>
    <row r="39" spans="1:12">
      <c r="A39" s="66"/>
      <c r="B39" s="66"/>
      <c r="C39" s="106"/>
      <c r="D39" s="106"/>
      <c r="E39" s="46"/>
      <c r="F39" s="58"/>
      <c r="G39" s="107"/>
      <c r="H39" s="30">
        <f>Table3[[#This Row],[Gross 
amount]]-Table3[[#This Row],[Net 
amount]]</f>
        <v>0</v>
      </c>
      <c r="I39" s="30">
        <f>IFERROR(G39/(SUMIF(Table1[[VAT rate description ]],Table3[[#This Row],[VAT rate]],Table1[Factor])),G39)</f>
        <v>0</v>
      </c>
      <c r="J39" s="30" t="str">
        <f>IFERROR(IF(VLOOKUP(Table3[[#This Row],[VAT rate]],'VAT rates'!B:E,3,FALSE)="Y",Table3[[#This Row],[Gross 
amount]],"-"),"-")</f>
        <v>-</v>
      </c>
      <c r="K39" s="46"/>
      <c r="L39" s="66"/>
    </row>
    <row r="40" spans="1:12">
      <c r="A40" s="66"/>
      <c r="B40" s="66"/>
      <c r="C40" s="106"/>
      <c r="D40" s="106"/>
      <c r="E40" s="46"/>
      <c r="F40" s="58"/>
      <c r="G40" s="107"/>
      <c r="H40" s="30">
        <f>Table3[[#This Row],[Gross 
amount]]-Table3[[#This Row],[Net 
amount]]</f>
        <v>0</v>
      </c>
      <c r="I40" s="30">
        <f>IFERROR(G40/(SUMIF(Table1[[VAT rate description ]],Table3[[#This Row],[VAT rate]],Table1[Factor])),G40)</f>
        <v>0</v>
      </c>
      <c r="J40" s="30" t="str">
        <f>IFERROR(IF(VLOOKUP(Table3[[#This Row],[VAT rate]],'VAT rates'!B:E,3,FALSE)="Y",Table3[[#This Row],[Gross 
amount]],"-"),"-")</f>
        <v>-</v>
      </c>
      <c r="K40" s="46"/>
      <c r="L40" s="66"/>
    </row>
    <row r="41" spans="1:12">
      <c r="A41" s="66"/>
      <c r="B41" s="66"/>
      <c r="C41" s="106"/>
      <c r="D41" s="106"/>
      <c r="E41" s="46"/>
      <c r="F41" s="58"/>
      <c r="G41" s="107"/>
      <c r="H41" s="30">
        <f>Table3[[#This Row],[Gross 
amount]]-Table3[[#This Row],[Net 
amount]]</f>
        <v>0</v>
      </c>
      <c r="I41" s="30">
        <f>IFERROR(G41/(SUMIF(Table1[[VAT rate description ]],Table3[[#This Row],[VAT rate]],Table1[Factor])),G41)</f>
        <v>0</v>
      </c>
      <c r="J41" s="30" t="str">
        <f>IFERROR(IF(VLOOKUP(Table3[[#This Row],[VAT rate]],'VAT rates'!B:E,3,FALSE)="Y",Table3[[#This Row],[Gross 
amount]],"-"),"-")</f>
        <v>-</v>
      </c>
      <c r="K41" s="46"/>
      <c r="L41" s="66"/>
    </row>
    <row r="42" spans="1:12">
      <c r="A42" s="66"/>
      <c r="B42" s="66"/>
      <c r="C42" s="106"/>
      <c r="D42" s="106"/>
      <c r="E42" s="46"/>
      <c r="F42" s="58"/>
      <c r="G42" s="107"/>
      <c r="H42" s="30">
        <f>Table3[[#This Row],[Gross 
amount]]-Table3[[#This Row],[Net 
amount]]</f>
        <v>0</v>
      </c>
      <c r="I42" s="30">
        <f>IFERROR(G42/(SUMIF(Table1[[VAT rate description ]],Table3[[#This Row],[VAT rate]],Table1[Factor])),G42)</f>
        <v>0</v>
      </c>
      <c r="J42" s="30" t="str">
        <f>IFERROR(IF(VLOOKUP(Table3[[#This Row],[VAT rate]],'VAT rates'!B:E,3,FALSE)="Y",Table3[[#This Row],[Gross 
amount]],"-"),"-")</f>
        <v>-</v>
      </c>
      <c r="K42" s="46"/>
      <c r="L42" s="66"/>
    </row>
    <row r="43" spans="1:12">
      <c r="A43" s="66"/>
      <c r="B43" s="66"/>
      <c r="C43" s="106"/>
      <c r="D43" s="106"/>
      <c r="E43" s="46"/>
      <c r="F43" s="58"/>
      <c r="G43" s="107"/>
      <c r="H43" s="30">
        <f>Table3[[#This Row],[Gross 
amount]]-Table3[[#This Row],[Net 
amount]]</f>
        <v>0</v>
      </c>
      <c r="I43" s="30">
        <f>IFERROR(G43/(SUMIF(Table1[[VAT rate description ]],Table3[[#This Row],[VAT rate]],Table1[Factor])),G43)</f>
        <v>0</v>
      </c>
      <c r="J43" s="30" t="str">
        <f>IFERROR(IF(VLOOKUP(Table3[[#This Row],[VAT rate]],'VAT rates'!B:E,3,FALSE)="Y",Table3[[#This Row],[Gross 
amount]],"-"),"-")</f>
        <v>-</v>
      </c>
      <c r="K43" s="46"/>
      <c r="L43" s="66"/>
    </row>
    <row r="44" spans="1:12">
      <c r="A44" s="66"/>
      <c r="B44" s="66"/>
      <c r="C44" s="106"/>
      <c r="D44" s="106"/>
      <c r="E44" s="46"/>
      <c r="F44" s="58"/>
      <c r="G44" s="107"/>
      <c r="H44" s="30">
        <f>Table3[[#This Row],[Gross 
amount]]-Table3[[#This Row],[Net 
amount]]</f>
        <v>0</v>
      </c>
      <c r="I44" s="30">
        <f>IFERROR(G44/(SUMIF(Table1[[VAT rate description ]],Table3[[#This Row],[VAT rate]],Table1[Factor])),G44)</f>
        <v>0</v>
      </c>
      <c r="J44" s="30" t="str">
        <f>IFERROR(IF(VLOOKUP(Table3[[#This Row],[VAT rate]],'VAT rates'!B:E,3,FALSE)="Y",Table3[[#This Row],[Gross 
amount]],"-"),"-")</f>
        <v>-</v>
      </c>
      <c r="K44" s="46"/>
      <c r="L44" s="66"/>
    </row>
    <row r="45" spans="1:12">
      <c r="A45" s="66"/>
      <c r="B45" s="66"/>
      <c r="C45" s="106"/>
      <c r="D45" s="106"/>
      <c r="E45" s="46"/>
      <c r="F45" s="58"/>
      <c r="G45" s="107"/>
      <c r="H45" s="30">
        <f>Table3[[#This Row],[Gross 
amount]]-Table3[[#This Row],[Net 
amount]]</f>
        <v>0</v>
      </c>
      <c r="I45" s="30">
        <f>IFERROR(G45/(SUMIF(Table1[[VAT rate description ]],Table3[[#This Row],[VAT rate]],Table1[Factor])),G45)</f>
        <v>0</v>
      </c>
      <c r="J45" s="30" t="str">
        <f>IFERROR(IF(VLOOKUP(Table3[[#This Row],[VAT rate]],'VAT rates'!B:E,3,FALSE)="Y",Table3[[#This Row],[Gross 
amount]],"-"),"-")</f>
        <v>-</v>
      </c>
      <c r="K45" s="46"/>
      <c r="L45" s="66"/>
    </row>
    <row r="46" spans="1:12">
      <c r="A46" s="66"/>
      <c r="B46" s="66"/>
      <c r="C46" s="106"/>
      <c r="D46" s="106"/>
      <c r="E46" s="46"/>
      <c r="F46" s="58"/>
      <c r="G46" s="107"/>
      <c r="H46" s="30">
        <f>Table3[[#This Row],[Gross 
amount]]-Table3[[#This Row],[Net 
amount]]</f>
        <v>0</v>
      </c>
      <c r="I46" s="30">
        <f>IFERROR(G46/(SUMIF(Table1[[VAT rate description ]],Table3[[#This Row],[VAT rate]],Table1[Factor])),G46)</f>
        <v>0</v>
      </c>
      <c r="J46" s="30" t="str">
        <f>IFERROR(IF(VLOOKUP(Table3[[#This Row],[VAT rate]],'VAT rates'!B:E,3,FALSE)="Y",Table3[[#This Row],[Gross 
amount]],"-"),"-")</f>
        <v>-</v>
      </c>
      <c r="K46" s="46"/>
      <c r="L46" s="66"/>
    </row>
    <row r="47" spans="1:12">
      <c r="A47" s="66"/>
      <c r="B47" s="66"/>
      <c r="C47" s="106"/>
      <c r="D47" s="106"/>
      <c r="E47" s="46"/>
      <c r="F47" s="58"/>
      <c r="G47" s="107"/>
      <c r="H47" s="30">
        <f>Table3[[#This Row],[Gross 
amount]]-Table3[[#This Row],[Net 
amount]]</f>
        <v>0</v>
      </c>
      <c r="I47" s="30">
        <f>IFERROR(G47/(SUMIF(Table1[[VAT rate description ]],Table3[[#This Row],[VAT rate]],Table1[Factor])),G47)</f>
        <v>0</v>
      </c>
      <c r="J47" s="30" t="str">
        <f>IFERROR(IF(VLOOKUP(Table3[[#This Row],[VAT rate]],'VAT rates'!B:E,3,FALSE)="Y",Table3[[#This Row],[Gross 
amount]],"-"),"-")</f>
        <v>-</v>
      </c>
      <c r="K47" s="46"/>
      <c r="L47" s="66"/>
    </row>
    <row r="48" spans="1:12">
      <c r="A48" s="66"/>
      <c r="B48" s="66"/>
      <c r="C48" s="106"/>
      <c r="D48" s="106"/>
      <c r="E48" s="46"/>
      <c r="F48" s="58"/>
      <c r="G48" s="107"/>
      <c r="H48" s="30">
        <f>Table3[[#This Row],[Gross 
amount]]-Table3[[#This Row],[Net 
amount]]</f>
        <v>0</v>
      </c>
      <c r="I48" s="30">
        <f>IFERROR(G48/(SUMIF(Table1[[VAT rate description ]],Table3[[#This Row],[VAT rate]],Table1[Factor])),G48)</f>
        <v>0</v>
      </c>
      <c r="J48" s="30" t="str">
        <f>IFERROR(IF(VLOOKUP(Table3[[#This Row],[VAT rate]],'VAT rates'!B:E,3,FALSE)="Y",Table3[[#This Row],[Gross 
amount]],"-"),"-")</f>
        <v>-</v>
      </c>
      <c r="K48" s="46"/>
      <c r="L48" s="66"/>
    </row>
    <row r="49" spans="1:12">
      <c r="A49" s="66"/>
      <c r="B49" s="66"/>
      <c r="C49" s="106"/>
      <c r="D49" s="106"/>
      <c r="E49" s="46"/>
      <c r="F49" s="58"/>
      <c r="G49" s="107"/>
      <c r="H49" s="30">
        <f>Table3[[#This Row],[Gross 
amount]]-Table3[[#This Row],[Net 
amount]]</f>
        <v>0</v>
      </c>
      <c r="I49" s="30">
        <f>IFERROR(G49/(SUMIF(Table1[[VAT rate description ]],Table3[[#This Row],[VAT rate]],Table1[Factor])),G49)</f>
        <v>0</v>
      </c>
      <c r="J49" s="30" t="str">
        <f>IFERROR(IF(VLOOKUP(Table3[[#This Row],[VAT rate]],'VAT rates'!B:E,3,FALSE)="Y",Table3[[#This Row],[Gross 
amount]],"-"),"-")</f>
        <v>-</v>
      </c>
      <c r="K49" s="46"/>
      <c r="L49" s="66"/>
    </row>
    <row r="50" spans="1:12">
      <c r="A50" s="66"/>
      <c r="B50" s="66"/>
      <c r="C50" s="106"/>
      <c r="D50" s="106"/>
      <c r="E50" s="46"/>
      <c r="F50" s="58"/>
      <c r="G50" s="107"/>
      <c r="H50" s="30">
        <f>Table3[[#This Row],[Gross 
amount]]-Table3[[#This Row],[Net 
amount]]</f>
        <v>0</v>
      </c>
      <c r="I50" s="30">
        <f>IFERROR(G50/(SUMIF(Table1[[VAT rate description ]],Table3[[#This Row],[VAT rate]],Table1[Factor])),G50)</f>
        <v>0</v>
      </c>
      <c r="J50" s="30" t="str">
        <f>IFERROR(IF(VLOOKUP(Table3[[#This Row],[VAT rate]],'VAT rates'!B:E,3,FALSE)="Y",Table3[[#This Row],[Gross 
amount]],"-"),"-")</f>
        <v>-</v>
      </c>
      <c r="K50" s="46"/>
      <c r="L50" s="66"/>
    </row>
    <row r="51" spans="1:12">
      <c r="A51" s="66"/>
      <c r="B51" s="66"/>
      <c r="C51" s="106"/>
      <c r="D51" s="106"/>
      <c r="E51" s="46"/>
      <c r="F51" s="58"/>
      <c r="G51" s="107"/>
      <c r="H51" s="30">
        <f>Table3[[#This Row],[Gross 
amount]]-Table3[[#This Row],[Net 
amount]]</f>
        <v>0</v>
      </c>
      <c r="I51" s="30">
        <f>IFERROR(G51/(SUMIF(Table1[[VAT rate description ]],Table3[[#This Row],[VAT rate]],Table1[Factor])),G51)</f>
        <v>0</v>
      </c>
      <c r="J51" s="30" t="str">
        <f>IFERROR(IF(VLOOKUP(Table3[[#This Row],[VAT rate]],'VAT rates'!B:E,3,FALSE)="Y",Table3[[#This Row],[Gross 
amount]],"-"),"-")</f>
        <v>-</v>
      </c>
      <c r="K51" s="46"/>
      <c r="L51" s="66"/>
    </row>
    <row r="52" spans="1:12">
      <c r="A52" s="66"/>
      <c r="B52" s="66"/>
      <c r="C52" s="106"/>
      <c r="D52" s="106"/>
      <c r="E52" s="46"/>
      <c r="F52" s="58"/>
      <c r="G52" s="107"/>
      <c r="H52" s="30">
        <f>Table3[[#This Row],[Gross 
amount]]-Table3[[#This Row],[Net 
amount]]</f>
        <v>0</v>
      </c>
      <c r="I52" s="30">
        <f>IFERROR(G52/(SUMIF(Table1[[VAT rate description ]],Table3[[#This Row],[VAT rate]],Table1[Factor])),G52)</f>
        <v>0</v>
      </c>
      <c r="J52" s="30" t="str">
        <f>IFERROR(IF(VLOOKUP(Table3[[#This Row],[VAT rate]],'VAT rates'!B:E,3,FALSE)="Y",Table3[[#This Row],[Gross 
amount]],"-"),"-")</f>
        <v>-</v>
      </c>
      <c r="K52" s="46"/>
      <c r="L52" s="66"/>
    </row>
    <row r="53" spans="1:12">
      <c r="A53" s="66"/>
      <c r="B53" s="66"/>
      <c r="C53" s="106"/>
      <c r="D53" s="106"/>
      <c r="E53" s="46"/>
      <c r="F53" s="58"/>
      <c r="G53" s="107"/>
      <c r="H53" s="30">
        <f>Table3[[#This Row],[Gross 
amount]]-Table3[[#This Row],[Net 
amount]]</f>
        <v>0</v>
      </c>
      <c r="I53" s="30">
        <f>IFERROR(G53/(SUMIF(Table1[[VAT rate description ]],Table3[[#This Row],[VAT rate]],Table1[Factor])),G53)</f>
        <v>0</v>
      </c>
      <c r="J53" s="30" t="str">
        <f>IFERROR(IF(VLOOKUP(Table3[[#This Row],[VAT rate]],'VAT rates'!B:E,3,FALSE)="Y",Table3[[#This Row],[Gross 
amount]],"-"),"-")</f>
        <v>-</v>
      </c>
      <c r="K53" s="46"/>
      <c r="L53" s="66"/>
    </row>
    <row r="54" spans="1:12">
      <c r="A54" s="66"/>
      <c r="B54" s="66"/>
      <c r="C54" s="106"/>
      <c r="D54" s="106"/>
      <c r="E54" s="46"/>
      <c r="F54" s="58"/>
      <c r="G54" s="107"/>
      <c r="H54" s="30">
        <f>Table3[[#This Row],[Gross 
amount]]-Table3[[#This Row],[Net 
amount]]</f>
        <v>0</v>
      </c>
      <c r="I54" s="30">
        <f>IFERROR(G54/(SUMIF(Table1[[VAT rate description ]],Table3[[#This Row],[VAT rate]],Table1[Factor])),G54)</f>
        <v>0</v>
      </c>
      <c r="J54" s="30" t="str">
        <f>IFERROR(IF(VLOOKUP(Table3[[#This Row],[VAT rate]],'VAT rates'!B:E,3,FALSE)="Y",Table3[[#This Row],[Gross 
amount]],"-"),"-")</f>
        <v>-</v>
      </c>
      <c r="K54" s="46"/>
      <c r="L54" s="66"/>
    </row>
    <row r="55" spans="1:12">
      <c r="A55" s="66"/>
      <c r="B55" s="66"/>
      <c r="C55" s="106"/>
      <c r="D55" s="106"/>
      <c r="E55" s="46"/>
      <c r="F55" s="58"/>
      <c r="G55" s="107"/>
      <c r="H55" s="30">
        <f>Table3[[#This Row],[Gross 
amount]]-Table3[[#This Row],[Net 
amount]]</f>
        <v>0</v>
      </c>
      <c r="I55" s="30">
        <f>IFERROR(G55/(SUMIF(Table1[[VAT rate description ]],Table3[[#This Row],[VAT rate]],Table1[Factor])),G55)</f>
        <v>0</v>
      </c>
      <c r="J55" s="30" t="str">
        <f>IFERROR(IF(VLOOKUP(Table3[[#This Row],[VAT rate]],'VAT rates'!B:E,3,FALSE)="Y",Table3[[#This Row],[Gross 
amount]],"-"),"-")</f>
        <v>-</v>
      </c>
      <c r="K55" s="46"/>
      <c r="L55" s="66"/>
    </row>
    <row r="56" spans="1:12">
      <c r="A56" s="66"/>
      <c r="B56" s="66"/>
      <c r="C56" s="106"/>
      <c r="D56" s="106"/>
      <c r="E56" s="46"/>
      <c r="F56" s="58"/>
      <c r="G56" s="107"/>
      <c r="H56" s="30">
        <f>Table3[[#This Row],[Gross 
amount]]-Table3[[#This Row],[Net 
amount]]</f>
        <v>0</v>
      </c>
      <c r="I56" s="30">
        <f>IFERROR(G56/(SUMIF(Table1[[VAT rate description ]],Table3[[#This Row],[VAT rate]],Table1[Factor])),G56)</f>
        <v>0</v>
      </c>
      <c r="J56" s="30" t="str">
        <f>IFERROR(IF(VLOOKUP(Table3[[#This Row],[VAT rate]],'VAT rates'!B:E,3,FALSE)="Y",Table3[[#This Row],[Gross 
amount]],"-"),"-")</f>
        <v>-</v>
      </c>
      <c r="K56" s="46"/>
      <c r="L56" s="66"/>
    </row>
    <row r="57" spans="1:12">
      <c r="A57" s="66"/>
      <c r="B57" s="66"/>
      <c r="C57" s="106"/>
      <c r="D57" s="106"/>
      <c r="E57" s="46"/>
      <c r="F57" s="58"/>
      <c r="G57" s="107"/>
      <c r="H57" s="30">
        <f>Table3[[#This Row],[Gross 
amount]]-Table3[[#This Row],[Net 
amount]]</f>
        <v>0</v>
      </c>
      <c r="I57" s="30">
        <f>IFERROR(G57/(SUMIF(Table1[[VAT rate description ]],Table3[[#This Row],[VAT rate]],Table1[Factor])),G57)</f>
        <v>0</v>
      </c>
      <c r="J57" s="30" t="str">
        <f>IFERROR(IF(VLOOKUP(Table3[[#This Row],[VAT rate]],'VAT rates'!B:E,3,FALSE)="Y",Table3[[#This Row],[Gross 
amount]],"-"),"-")</f>
        <v>-</v>
      </c>
      <c r="K57" s="46"/>
      <c r="L57" s="66"/>
    </row>
    <row r="58" spans="1:12">
      <c r="A58" s="66"/>
      <c r="B58" s="66"/>
      <c r="C58" s="106"/>
      <c r="D58" s="106"/>
      <c r="E58" s="46"/>
      <c r="F58" s="58"/>
      <c r="G58" s="107"/>
      <c r="H58" s="30">
        <f>Table3[[#This Row],[Gross 
amount]]-Table3[[#This Row],[Net 
amount]]</f>
        <v>0</v>
      </c>
      <c r="I58" s="30">
        <f>IFERROR(G58/(SUMIF(Table1[[VAT rate description ]],Table3[[#This Row],[VAT rate]],Table1[Factor])),G58)</f>
        <v>0</v>
      </c>
      <c r="J58" s="30" t="str">
        <f>IFERROR(IF(VLOOKUP(Table3[[#This Row],[VAT rate]],'VAT rates'!B:E,3,FALSE)="Y",Table3[[#This Row],[Gross 
amount]],"-"),"-")</f>
        <v>-</v>
      </c>
      <c r="K58" s="46"/>
      <c r="L58" s="66"/>
    </row>
    <row r="59" spans="1:12">
      <c r="A59" s="66"/>
      <c r="B59" s="66"/>
      <c r="C59" s="106"/>
      <c r="D59" s="106"/>
      <c r="E59" s="46"/>
      <c r="F59" s="58"/>
      <c r="G59" s="107"/>
      <c r="H59" s="30">
        <f>Table3[[#This Row],[Gross 
amount]]-Table3[[#This Row],[Net 
amount]]</f>
        <v>0</v>
      </c>
      <c r="I59" s="30">
        <f>IFERROR(G59/(SUMIF(Table1[[VAT rate description ]],Table3[[#This Row],[VAT rate]],Table1[Factor])),G59)</f>
        <v>0</v>
      </c>
      <c r="J59" s="30" t="str">
        <f>IFERROR(IF(VLOOKUP(Table3[[#This Row],[VAT rate]],'VAT rates'!B:E,3,FALSE)="Y",Table3[[#This Row],[Gross 
amount]],"-"),"-")</f>
        <v>-</v>
      </c>
      <c r="K59" s="46"/>
      <c r="L59" s="66"/>
    </row>
    <row r="60" spans="1:12">
      <c r="A60" s="66"/>
      <c r="B60" s="66"/>
      <c r="C60" s="106"/>
      <c r="D60" s="106"/>
      <c r="E60" s="46"/>
      <c r="F60" s="58"/>
      <c r="G60" s="107"/>
      <c r="H60" s="30">
        <f>Table3[[#This Row],[Gross 
amount]]-Table3[[#This Row],[Net 
amount]]</f>
        <v>0</v>
      </c>
      <c r="I60" s="30">
        <f>IFERROR(G60/(SUMIF(Table1[[VAT rate description ]],Table3[[#This Row],[VAT rate]],Table1[Factor])),G60)</f>
        <v>0</v>
      </c>
      <c r="J60" s="30" t="str">
        <f>IFERROR(IF(VLOOKUP(Table3[[#This Row],[VAT rate]],'VAT rates'!B:E,3,FALSE)="Y",Table3[[#This Row],[Gross 
amount]],"-"),"-")</f>
        <v>-</v>
      </c>
      <c r="K60" s="46"/>
      <c r="L60" s="66"/>
    </row>
    <row r="61" spans="1:12">
      <c r="A61" s="66"/>
      <c r="B61" s="66"/>
      <c r="C61" s="106"/>
      <c r="D61" s="106"/>
      <c r="E61" s="46"/>
      <c r="F61" s="58"/>
      <c r="G61" s="107"/>
      <c r="H61" s="30">
        <f>Table3[[#This Row],[Gross 
amount]]-Table3[[#This Row],[Net 
amount]]</f>
        <v>0</v>
      </c>
      <c r="I61" s="30">
        <f>IFERROR(G61/(SUMIF(Table1[[VAT rate description ]],Table3[[#This Row],[VAT rate]],Table1[Factor])),G61)</f>
        <v>0</v>
      </c>
      <c r="J61" s="30" t="str">
        <f>IFERROR(IF(VLOOKUP(Table3[[#This Row],[VAT rate]],'VAT rates'!B:E,3,FALSE)="Y",Table3[[#This Row],[Gross 
amount]],"-"),"-")</f>
        <v>-</v>
      </c>
      <c r="K61" s="46"/>
      <c r="L61" s="66"/>
    </row>
    <row r="62" spans="1:12">
      <c r="A62" s="66"/>
      <c r="B62" s="66"/>
      <c r="C62" s="106"/>
      <c r="D62" s="106"/>
      <c r="E62" s="46"/>
      <c r="F62" s="58"/>
      <c r="G62" s="107"/>
      <c r="H62" s="30">
        <f>Table3[[#This Row],[Gross 
amount]]-Table3[[#This Row],[Net 
amount]]</f>
        <v>0</v>
      </c>
      <c r="I62" s="30">
        <f>IFERROR(G62/(SUMIF(Table1[[VAT rate description ]],Table3[[#This Row],[VAT rate]],Table1[Factor])),G62)</f>
        <v>0</v>
      </c>
      <c r="J62" s="30" t="str">
        <f>IFERROR(IF(VLOOKUP(Table3[[#This Row],[VAT rate]],'VAT rates'!B:E,3,FALSE)="Y",Table3[[#This Row],[Gross 
amount]],"-"),"-")</f>
        <v>-</v>
      </c>
      <c r="K62" s="46"/>
      <c r="L62" s="66"/>
    </row>
    <row r="63" spans="1:12">
      <c r="A63" s="66"/>
      <c r="B63" s="66"/>
      <c r="C63" s="106"/>
      <c r="D63" s="106"/>
      <c r="E63" s="46"/>
      <c r="F63" s="58"/>
      <c r="G63" s="107"/>
      <c r="H63" s="30">
        <f>Table3[[#This Row],[Gross 
amount]]-Table3[[#This Row],[Net 
amount]]</f>
        <v>0</v>
      </c>
      <c r="I63" s="30">
        <f>IFERROR(G63/(SUMIF(Table1[[VAT rate description ]],Table3[[#This Row],[VAT rate]],Table1[Factor])),G63)</f>
        <v>0</v>
      </c>
      <c r="J63" s="30" t="str">
        <f>IFERROR(IF(VLOOKUP(Table3[[#This Row],[VAT rate]],'VAT rates'!B:E,3,FALSE)="Y",Table3[[#This Row],[Gross 
amount]],"-"),"-")</f>
        <v>-</v>
      </c>
      <c r="K63" s="46"/>
      <c r="L63" s="66"/>
    </row>
    <row r="64" spans="1:12">
      <c r="A64" s="66"/>
      <c r="B64" s="66"/>
      <c r="C64" s="106"/>
      <c r="D64" s="106"/>
      <c r="E64" s="46"/>
      <c r="F64" s="58"/>
      <c r="G64" s="107"/>
      <c r="H64" s="30">
        <f>Table3[[#This Row],[Gross 
amount]]-Table3[[#This Row],[Net 
amount]]</f>
        <v>0</v>
      </c>
      <c r="I64" s="30">
        <f>IFERROR(G64/(SUMIF(Table1[[VAT rate description ]],Table3[[#This Row],[VAT rate]],Table1[Factor])),G64)</f>
        <v>0</v>
      </c>
      <c r="J64" s="30" t="str">
        <f>IFERROR(IF(VLOOKUP(Table3[[#This Row],[VAT rate]],'VAT rates'!B:E,3,FALSE)="Y",Table3[[#This Row],[Gross 
amount]],"-"),"-")</f>
        <v>-</v>
      </c>
      <c r="K64" s="46"/>
      <c r="L64" s="66"/>
    </row>
    <row r="65" spans="1:12">
      <c r="A65" s="66"/>
      <c r="B65" s="66"/>
      <c r="C65" s="106"/>
      <c r="D65" s="106"/>
      <c r="E65" s="46"/>
      <c r="F65" s="58"/>
      <c r="G65" s="107"/>
      <c r="H65" s="30">
        <f>Table3[[#This Row],[Gross 
amount]]-Table3[[#This Row],[Net 
amount]]</f>
        <v>0</v>
      </c>
      <c r="I65" s="30">
        <f>IFERROR(G65/(SUMIF(Table1[[VAT rate description ]],Table3[[#This Row],[VAT rate]],Table1[Factor])),G65)</f>
        <v>0</v>
      </c>
      <c r="J65" s="30" t="str">
        <f>IFERROR(IF(VLOOKUP(Table3[[#This Row],[VAT rate]],'VAT rates'!B:E,3,FALSE)="Y",Table3[[#This Row],[Gross 
amount]],"-"),"-")</f>
        <v>-</v>
      </c>
      <c r="K65" s="46"/>
      <c r="L65" s="66"/>
    </row>
    <row r="66" spans="1:12">
      <c r="A66" s="66"/>
      <c r="B66" s="66"/>
      <c r="C66" s="106"/>
      <c r="D66" s="106"/>
      <c r="E66" s="46"/>
      <c r="F66" s="58"/>
      <c r="G66" s="107"/>
      <c r="H66" s="30">
        <f>Table3[[#This Row],[Gross 
amount]]-Table3[[#This Row],[Net 
amount]]</f>
        <v>0</v>
      </c>
      <c r="I66" s="30">
        <f>IFERROR(G66/(SUMIF(Table1[[VAT rate description ]],Table3[[#This Row],[VAT rate]],Table1[Factor])),G66)</f>
        <v>0</v>
      </c>
      <c r="J66" s="30" t="str">
        <f>IFERROR(IF(VLOOKUP(Table3[[#This Row],[VAT rate]],'VAT rates'!B:E,3,FALSE)="Y",Table3[[#This Row],[Gross 
amount]],"-"),"-")</f>
        <v>-</v>
      </c>
      <c r="K66" s="46"/>
      <c r="L66" s="66"/>
    </row>
    <row r="67" spans="1:12">
      <c r="A67" s="66"/>
      <c r="B67" s="66"/>
      <c r="C67" s="106"/>
      <c r="D67" s="106"/>
      <c r="E67" s="46"/>
      <c r="F67" s="58"/>
      <c r="G67" s="107"/>
      <c r="H67" s="30">
        <f>Table3[[#This Row],[Gross 
amount]]-Table3[[#This Row],[Net 
amount]]</f>
        <v>0</v>
      </c>
      <c r="I67" s="30">
        <f>IFERROR(G67/(SUMIF(Table1[[VAT rate description ]],Table3[[#This Row],[VAT rate]],Table1[Factor])),G67)</f>
        <v>0</v>
      </c>
      <c r="J67" s="30" t="str">
        <f>IFERROR(IF(VLOOKUP(Table3[[#This Row],[VAT rate]],'VAT rates'!B:E,3,FALSE)="Y",Table3[[#This Row],[Gross 
amount]],"-"),"-")</f>
        <v>-</v>
      </c>
      <c r="K67" s="46"/>
      <c r="L67" s="66"/>
    </row>
    <row r="68" spans="1:12">
      <c r="A68" s="66"/>
      <c r="B68" s="66"/>
      <c r="C68" s="106"/>
      <c r="D68" s="106"/>
      <c r="E68" s="46"/>
      <c r="F68" s="58"/>
      <c r="G68" s="107"/>
      <c r="H68" s="30">
        <f>Table3[[#This Row],[Gross 
amount]]-Table3[[#This Row],[Net 
amount]]</f>
        <v>0</v>
      </c>
      <c r="I68" s="30">
        <f>IFERROR(G68/(SUMIF(Table1[[VAT rate description ]],Table3[[#This Row],[VAT rate]],Table1[Factor])),G68)</f>
        <v>0</v>
      </c>
      <c r="J68" s="30" t="str">
        <f>IFERROR(IF(VLOOKUP(Table3[[#This Row],[VAT rate]],'VAT rates'!B:E,3,FALSE)="Y",Table3[[#This Row],[Gross 
amount]],"-"),"-")</f>
        <v>-</v>
      </c>
      <c r="K68" s="46"/>
      <c r="L68" s="66"/>
    </row>
    <row r="69" spans="1:12">
      <c r="A69" s="66"/>
      <c r="B69" s="66"/>
      <c r="C69" s="106"/>
      <c r="D69" s="106"/>
      <c r="E69" s="46"/>
      <c r="F69" s="58"/>
      <c r="G69" s="107"/>
      <c r="H69" s="30">
        <f>Table3[[#This Row],[Gross 
amount]]-Table3[[#This Row],[Net 
amount]]</f>
        <v>0</v>
      </c>
      <c r="I69" s="30">
        <f>IFERROR(G69/(SUMIF(Table1[[VAT rate description ]],Table3[[#This Row],[VAT rate]],Table1[Factor])),G69)</f>
        <v>0</v>
      </c>
      <c r="J69" s="30" t="str">
        <f>IFERROR(IF(VLOOKUP(Table3[[#This Row],[VAT rate]],'VAT rates'!B:E,3,FALSE)="Y",Table3[[#This Row],[Gross 
amount]],"-"),"-")</f>
        <v>-</v>
      </c>
      <c r="K69" s="46"/>
      <c r="L69" s="66"/>
    </row>
    <row r="70" spans="1:12">
      <c r="A70" s="66"/>
      <c r="B70" s="66"/>
      <c r="C70" s="106"/>
      <c r="D70" s="106"/>
      <c r="E70" s="46"/>
      <c r="F70" s="58"/>
      <c r="G70" s="107"/>
      <c r="H70" s="30">
        <f>Table3[[#This Row],[Gross 
amount]]-Table3[[#This Row],[Net 
amount]]</f>
        <v>0</v>
      </c>
      <c r="I70" s="30">
        <f>IFERROR(G70/(SUMIF(Table1[[VAT rate description ]],Table3[[#This Row],[VAT rate]],Table1[Factor])),G70)</f>
        <v>0</v>
      </c>
      <c r="J70" s="30" t="str">
        <f>IFERROR(IF(VLOOKUP(Table3[[#This Row],[VAT rate]],'VAT rates'!B:E,3,FALSE)="Y",Table3[[#This Row],[Gross 
amount]],"-"),"-")</f>
        <v>-</v>
      </c>
      <c r="K70" s="46"/>
      <c r="L70" s="66"/>
    </row>
    <row r="71" spans="1:12">
      <c r="A71" s="66"/>
      <c r="B71" s="66"/>
      <c r="C71" s="106"/>
      <c r="D71" s="106"/>
      <c r="E71" s="46"/>
      <c r="F71" s="58"/>
      <c r="G71" s="107"/>
      <c r="H71" s="30">
        <f>Table3[[#This Row],[Gross 
amount]]-Table3[[#This Row],[Net 
amount]]</f>
        <v>0</v>
      </c>
      <c r="I71" s="30">
        <f>IFERROR(G71/(SUMIF(Table1[[VAT rate description ]],Table3[[#This Row],[VAT rate]],Table1[Factor])),G71)</f>
        <v>0</v>
      </c>
      <c r="J71" s="30" t="str">
        <f>IFERROR(IF(VLOOKUP(Table3[[#This Row],[VAT rate]],'VAT rates'!B:E,3,FALSE)="Y",Table3[[#This Row],[Gross 
amount]],"-"),"-")</f>
        <v>-</v>
      </c>
      <c r="K71" s="46"/>
      <c r="L71" s="66"/>
    </row>
    <row r="72" spans="1:12">
      <c r="A72" s="66"/>
      <c r="B72" s="66"/>
      <c r="C72" s="106"/>
      <c r="D72" s="106"/>
      <c r="E72" s="46"/>
      <c r="F72" s="58"/>
      <c r="G72" s="107"/>
      <c r="H72" s="30">
        <f>Table3[[#This Row],[Gross 
amount]]-Table3[[#This Row],[Net 
amount]]</f>
        <v>0</v>
      </c>
      <c r="I72" s="30">
        <f>IFERROR(G72/(SUMIF(Table1[[VAT rate description ]],Table3[[#This Row],[VAT rate]],Table1[Factor])),G72)</f>
        <v>0</v>
      </c>
      <c r="J72" s="30" t="str">
        <f>IFERROR(IF(VLOOKUP(Table3[[#This Row],[VAT rate]],'VAT rates'!B:E,3,FALSE)="Y",Table3[[#This Row],[Gross 
amount]],"-"),"-")</f>
        <v>-</v>
      </c>
      <c r="K72" s="46"/>
      <c r="L72" s="66"/>
    </row>
    <row r="73" spans="1:12">
      <c r="A73" s="66"/>
      <c r="B73" s="66"/>
      <c r="C73" s="106"/>
      <c r="D73" s="106"/>
      <c r="E73" s="46"/>
      <c r="F73" s="58"/>
      <c r="G73" s="107"/>
      <c r="H73" s="30">
        <f>Table3[[#This Row],[Gross 
amount]]-Table3[[#This Row],[Net 
amount]]</f>
        <v>0</v>
      </c>
      <c r="I73" s="30">
        <f>IFERROR(G73/(SUMIF(Table1[[VAT rate description ]],Table3[[#This Row],[VAT rate]],Table1[Factor])),G73)</f>
        <v>0</v>
      </c>
      <c r="J73" s="30" t="str">
        <f>IFERROR(IF(VLOOKUP(Table3[[#This Row],[VAT rate]],'VAT rates'!B:E,3,FALSE)="Y",Table3[[#This Row],[Gross 
amount]],"-"),"-")</f>
        <v>-</v>
      </c>
      <c r="K73" s="46"/>
      <c r="L73" s="66"/>
    </row>
    <row r="74" spans="1:12">
      <c r="A74" s="66"/>
      <c r="B74" s="66"/>
      <c r="C74" s="106"/>
      <c r="D74" s="106"/>
      <c r="E74" s="46"/>
      <c r="F74" s="58"/>
      <c r="G74" s="107"/>
      <c r="H74" s="30">
        <f>Table3[[#This Row],[Gross 
amount]]-Table3[[#This Row],[Net 
amount]]</f>
        <v>0</v>
      </c>
      <c r="I74" s="30">
        <f>IFERROR(G74/(SUMIF(Table1[[VAT rate description ]],Table3[[#This Row],[VAT rate]],Table1[Factor])),G74)</f>
        <v>0</v>
      </c>
      <c r="J74" s="30" t="str">
        <f>IFERROR(IF(VLOOKUP(Table3[[#This Row],[VAT rate]],'VAT rates'!B:E,3,FALSE)="Y",Table3[[#This Row],[Gross 
amount]],"-"),"-")</f>
        <v>-</v>
      </c>
      <c r="K74" s="46"/>
      <c r="L74" s="66"/>
    </row>
    <row r="75" spans="1:12">
      <c r="A75" s="66"/>
      <c r="B75" s="66"/>
      <c r="C75" s="106"/>
      <c r="D75" s="106"/>
      <c r="E75" s="46"/>
      <c r="F75" s="58"/>
      <c r="G75" s="107"/>
      <c r="H75" s="30">
        <f>Table3[[#This Row],[Gross 
amount]]-Table3[[#This Row],[Net 
amount]]</f>
        <v>0</v>
      </c>
      <c r="I75" s="30">
        <f>IFERROR(G75/(SUMIF(Table1[[VAT rate description ]],Table3[[#This Row],[VAT rate]],Table1[Factor])),G75)</f>
        <v>0</v>
      </c>
      <c r="J75" s="30" t="str">
        <f>IFERROR(IF(VLOOKUP(Table3[[#This Row],[VAT rate]],'VAT rates'!B:E,3,FALSE)="Y",Table3[[#This Row],[Gross 
amount]],"-"),"-")</f>
        <v>-</v>
      </c>
      <c r="K75" s="46"/>
      <c r="L75" s="66"/>
    </row>
    <row r="76" spans="1:12">
      <c r="A76" s="66"/>
      <c r="B76" s="66"/>
      <c r="C76" s="106"/>
      <c r="D76" s="106"/>
      <c r="E76" s="46"/>
      <c r="F76" s="58"/>
      <c r="G76" s="107"/>
      <c r="H76" s="30">
        <f>Table3[[#This Row],[Gross 
amount]]-Table3[[#This Row],[Net 
amount]]</f>
        <v>0</v>
      </c>
      <c r="I76" s="30">
        <f>IFERROR(G76/(SUMIF(Table1[[VAT rate description ]],Table3[[#This Row],[VAT rate]],Table1[Factor])),G76)</f>
        <v>0</v>
      </c>
      <c r="J76" s="30" t="str">
        <f>IFERROR(IF(VLOOKUP(Table3[[#This Row],[VAT rate]],'VAT rates'!B:E,3,FALSE)="Y",Table3[[#This Row],[Gross 
amount]],"-"),"-")</f>
        <v>-</v>
      </c>
      <c r="K76" s="46"/>
      <c r="L76" s="66"/>
    </row>
    <row r="77" spans="1:12">
      <c r="A77" s="66"/>
      <c r="B77" s="66"/>
      <c r="C77" s="106"/>
      <c r="D77" s="106"/>
      <c r="E77" s="46"/>
      <c r="F77" s="58"/>
      <c r="G77" s="107"/>
      <c r="H77" s="30">
        <f>Table3[[#This Row],[Gross 
amount]]-Table3[[#This Row],[Net 
amount]]</f>
        <v>0</v>
      </c>
      <c r="I77" s="30">
        <f>IFERROR(G77/(SUMIF(Table1[[VAT rate description ]],Table3[[#This Row],[VAT rate]],Table1[Factor])),G77)</f>
        <v>0</v>
      </c>
      <c r="J77" s="30" t="str">
        <f>IFERROR(IF(VLOOKUP(Table3[[#This Row],[VAT rate]],'VAT rates'!B:E,3,FALSE)="Y",Table3[[#This Row],[Gross 
amount]],"-"),"-")</f>
        <v>-</v>
      </c>
      <c r="K77" s="46"/>
      <c r="L77" s="66"/>
    </row>
    <row r="78" spans="1:12">
      <c r="A78" s="66"/>
      <c r="B78" s="66"/>
      <c r="C78" s="106"/>
      <c r="D78" s="106"/>
      <c r="E78" s="46"/>
      <c r="F78" s="58"/>
      <c r="G78" s="107"/>
      <c r="H78" s="30">
        <f>Table3[[#This Row],[Gross 
amount]]-Table3[[#This Row],[Net 
amount]]</f>
        <v>0</v>
      </c>
      <c r="I78" s="30">
        <f>IFERROR(G78/(SUMIF(Table1[[VAT rate description ]],Table3[[#This Row],[VAT rate]],Table1[Factor])),G78)</f>
        <v>0</v>
      </c>
      <c r="J78" s="30" t="str">
        <f>IFERROR(IF(VLOOKUP(Table3[[#This Row],[VAT rate]],'VAT rates'!B:E,3,FALSE)="Y",Table3[[#This Row],[Gross 
amount]],"-"),"-")</f>
        <v>-</v>
      </c>
      <c r="K78" s="46"/>
      <c r="L78" s="66"/>
    </row>
    <row r="79" spans="1:12">
      <c r="A79" s="66"/>
      <c r="B79" s="66"/>
      <c r="C79" s="106"/>
      <c r="D79" s="106"/>
      <c r="E79" s="46"/>
      <c r="F79" s="58"/>
      <c r="G79" s="107"/>
      <c r="H79" s="30">
        <f>Table3[[#This Row],[Gross 
amount]]-Table3[[#This Row],[Net 
amount]]</f>
        <v>0</v>
      </c>
      <c r="I79" s="30">
        <f>IFERROR(G79/(SUMIF(Table1[[VAT rate description ]],Table3[[#This Row],[VAT rate]],Table1[Factor])),G79)</f>
        <v>0</v>
      </c>
      <c r="J79" s="30" t="str">
        <f>IFERROR(IF(VLOOKUP(Table3[[#This Row],[VAT rate]],'VAT rates'!B:E,3,FALSE)="Y",Table3[[#This Row],[Gross 
amount]],"-"),"-")</f>
        <v>-</v>
      </c>
      <c r="K79" s="46"/>
      <c r="L79" s="66"/>
    </row>
    <row r="80" spans="1:12">
      <c r="A80" s="66"/>
      <c r="B80" s="66"/>
      <c r="C80" s="106"/>
      <c r="D80" s="106"/>
      <c r="E80" s="46"/>
      <c r="F80" s="58"/>
      <c r="G80" s="107"/>
      <c r="H80" s="30">
        <f>Table3[[#This Row],[Gross 
amount]]-Table3[[#This Row],[Net 
amount]]</f>
        <v>0</v>
      </c>
      <c r="I80" s="30">
        <f>IFERROR(G80/(SUMIF(Table1[[VAT rate description ]],Table3[[#This Row],[VAT rate]],Table1[Factor])),G80)</f>
        <v>0</v>
      </c>
      <c r="J80" s="30" t="str">
        <f>IFERROR(IF(VLOOKUP(Table3[[#This Row],[VAT rate]],'VAT rates'!B:E,3,FALSE)="Y",Table3[[#This Row],[Gross 
amount]],"-"),"-")</f>
        <v>-</v>
      </c>
      <c r="K80" s="46"/>
      <c r="L80" s="66"/>
    </row>
    <row r="81" spans="1:12">
      <c r="A81" s="66"/>
      <c r="B81" s="66"/>
      <c r="C81" s="106"/>
      <c r="D81" s="106"/>
      <c r="E81" s="46"/>
      <c r="F81" s="58"/>
      <c r="G81" s="107"/>
      <c r="H81" s="30">
        <f>Table3[[#This Row],[Gross 
amount]]-Table3[[#This Row],[Net 
amount]]</f>
        <v>0</v>
      </c>
      <c r="I81" s="30">
        <f>IFERROR(G81/(SUMIF(Table1[[VAT rate description ]],Table3[[#This Row],[VAT rate]],Table1[Factor])),G81)</f>
        <v>0</v>
      </c>
      <c r="J81" s="30" t="str">
        <f>IFERROR(IF(VLOOKUP(Table3[[#This Row],[VAT rate]],'VAT rates'!B:E,3,FALSE)="Y",Table3[[#This Row],[Gross 
amount]],"-"),"-")</f>
        <v>-</v>
      </c>
      <c r="K81" s="46"/>
      <c r="L81" s="66"/>
    </row>
    <row r="82" spans="1:12">
      <c r="A82" s="66"/>
      <c r="B82" s="66"/>
      <c r="C82" s="106"/>
      <c r="D82" s="106"/>
      <c r="E82" s="46"/>
      <c r="F82" s="58"/>
      <c r="G82" s="107"/>
      <c r="H82" s="30">
        <f>Table3[[#This Row],[Gross 
amount]]-Table3[[#This Row],[Net 
amount]]</f>
        <v>0</v>
      </c>
      <c r="I82" s="30">
        <f>IFERROR(G82/(SUMIF(Table1[[VAT rate description ]],Table3[[#This Row],[VAT rate]],Table1[Factor])),G82)</f>
        <v>0</v>
      </c>
      <c r="J82" s="30" t="str">
        <f>IFERROR(IF(VLOOKUP(Table3[[#This Row],[VAT rate]],'VAT rates'!B:E,3,FALSE)="Y",Table3[[#This Row],[Gross 
amount]],"-"),"-")</f>
        <v>-</v>
      </c>
      <c r="K82" s="46"/>
      <c r="L82" s="66"/>
    </row>
    <row r="83" spans="1:12">
      <c r="A83" s="66"/>
      <c r="B83" s="66"/>
      <c r="C83" s="106"/>
      <c r="D83" s="106"/>
      <c r="E83" s="46"/>
      <c r="F83" s="58"/>
      <c r="G83" s="107"/>
      <c r="H83" s="30">
        <f>Table3[[#This Row],[Gross 
amount]]-Table3[[#This Row],[Net 
amount]]</f>
        <v>0</v>
      </c>
      <c r="I83" s="30">
        <f>IFERROR(G83/(SUMIF(Table1[[VAT rate description ]],Table3[[#This Row],[VAT rate]],Table1[Factor])),G83)</f>
        <v>0</v>
      </c>
      <c r="J83" s="30" t="str">
        <f>IFERROR(IF(VLOOKUP(Table3[[#This Row],[VAT rate]],'VAT rates'!B:E,3,FALSE)="Y",Table3[[#This Row],[Gross 
amount]],"-"),"-")</f>
        <v>-</v>
      </c>
      <c r="K83" s="46"/>
      <c r="L83" s="66"/>
    </row>
    <row r="84" spans="1:12">
      <c r="A84" s="66"/>
      <c r="B84" s="66"/>
      <c r="C84" s="106"/>
      <c r="D84" s="106"/>
      <c r="E84" s="46"/>
      <c r="F84" s="58"/>
      <c r="G84" s="107"/>
      <c r="H84" s="30">
        <f>Table3[[#This Row],[Gross 
amount]]-Table3[[#This Row],[Net 
amount]]</f>
        <v>0</v>
      </c>
      <c r="I84" s="30">
        <f>IFERROR(G84/(SUMIF(Table1[[VAT rate description ]],Table3[[#This Row],[VAT rate]],Table1[Factor])),G84)</f>
        <v>0</v>
      </c>
      <c r="J84" s="30" t="str">
        <f>IFERROR(IF(VLOOKUP(Table3[[#This Row],[VAT rate]],'VAT rates'!B:E,3,FALSE)="Y",Table3[[#This Row],[Gross 
amount]],"-"),"-")</f>
        <v>-</v>
      </c>
      <c r="K84" s="46"/>
      <c r="L84" s="66"/>
    </row>
    <row r="85" spans="1:12">
      <c r="A85" s="66"/>
      <c r="B85" s="66"/>
      <c r="C85" s="106"/>
      <c r="D85" s="106"/>
      <c r="E85" s="46"/>
      <c r="F85" s="58"/>
      <c r="G85" s="107"/>
      <c r="H85" s="30">
        <f>Table3[[#This Row],[Gross 
amount]]-Table3[[#This Row],[Net 
amount]]</f>
        <v>0</v>
      </c>
      <c r="I85" s="30">
        <f>IFERROR(G85/(SUMIF(Table1[[VAT rate description ]],Table3[[#This Row],[VAT rate]],Table1[Factor])),G85)</f>
        <v>0</v>
      </c>
      <c r="J85" s="30" t="str">
        <f>IFERROR(IF(VLOOKUP(Table3[[#This Row],[VAT rate]],'VAT rates'!B:E,3,FALSE)="Y",Table3[[#This Row],[Gross 
amount]],"-"),"-")</f>
        <v>-</v>
      </c>
      <c r="K85" s="46"/>
      <c r="L85" s="66"/>
    </row>
    <row r="86" spans="1:12">
      <c r="A86" s="66"/>
      <c r="B86" s="66"/>
      <c r="C86" s="106"/>
      <c r="D86" s="106"/>
      <c r="E86" s="46"/>
      <c r="F86" s="58"/>
      <c r="G86" s="107"/>
      <c r="H86" s="30">
        <f>Table3[[#This Row],[Gross 
amount]]-Table3[[#This Row],[Net 
amount]]</f>
        <v>0</v>
      </c>
      <c r="I86" s="30">
        <f>IFERROR(G86/(SUMIF(Table1[[VAT rate description ]],Table3[[#This Row],[VAT rate]],Table1[Factor])),G86)</f>
        <v>0</v>
      </c>
      <c r="J86" s="30" t="str">
        <f>IFERROR(IF(VLOOKUP(Table3[[#This Row],[VAT rate]],'VAT rates'!B:E,3,FALSE)="Y",Table3[[#This Row],[Gross 
amount]],"-"),"-")</f>
        <v>-</v>
      </c>
      <c r="K86" s="46"/>
      <c r="L86" s="66"/>
    </row>
    <row r="87" spans="1:12">
      <c r="A87" s="66"/>
      <c r="B87" s="66"/>
      <c r="C87" s="106"/>
      <c r="D87" s="106"/>
      <c r="E87" s="46"/>
      <c r="F87" s="58"/>
      <c r="G87" s="107"/>
      <c r="H87" s="30">
        <f>Table3[[#This Row],[Gross 
amount]]-Table3[[#This Row],[Net 
amount]]</f>
        <v>0</v>
      </c>
      <c r="I87" s="30">
        <f>IFERROR(G87/(SUMIF(Table1[[VAT rate description ]],Table3[[#This Row],[VAT rate]],Table1[Factor])),G87)</f>
        <v>0</v>
      </c>
      <c r="J87" s="30" t="str">
        <f>IFERROR(IF(VLOOKUP(Table3[[#This Row],[VAT rate]],'VAT rates'!B:E,3,FALSE)="Y",Table3[[#This Row],[Gross 
amount]],"-"),"-")</f>
        <v>-</v>
      </c>
      <c r="K87" s="46"/>
      <c r="L87" s="66"/>
    </row>
    <row r="88" spans="1:12">
      <c r="A88" s="66"/>
      <c r="B88" s="66"/>
      <c r="C88" s="106"/>
      <c r="D88" s="106"/>
      <c r="E88" s="46"/>
      <c r="F88" s="58"/>
      <c r="G88" s="107"/>
      <c r="H88" s="30">
        <f>Table3[[#This Row],[Gross 
amount]]-Table3[[#This Row],[Net 
amount]]</f>
        <v>0</v>
      </c>
      <c r="I88" s="30">
        <f>IFERROR(G88/(SUMIF(Table1[[VAT rate description ]],Table3[[#This Row],[VAT rate]],Table1[Factor])),G88)</f>
        <v>0</v>
      </c>
      <c r="J88" s="30" t="str">
        <f>IFERROR(IF(VLOOKUP(Table3[[#This Row],[VAT rate]],'VAT rates'!B:E,3,FALSE)="Y",Table3[[#This Row],[Gross 
amount]],"-"),"-")</f>
        <v>-</v>
      </c>
      <c r="K88" s="46"/>
      <c r="L88" s="66"/>
    </row>
    <row r="89" spans="1:12">
      <c r="A89" s="66"/>
      <c r="B89" s="66"/>
      <c r="C89" s="106"/>
      <c r="D89" s="106"/>
      <c r="E89" s="46"/>
      <c r="F89" s="58"/>
      <c r="G89" s="107"/>
      <c r="H89" s="30">
        <f>Table3[[#This Row],[Gross 
amount]]-Table3[[#This Row],[Net 
amount]]</f>
        <v>0</v>
      </c>
      <c r="I89" s="30">
        <f>IFERROR(G89/(SUMIF(Table1[[VAT rate description ]],Table3[[#This Row],[VAT rate]],Table1[Factor])),G89)</f>
        <v>0</v>
      </c>
      <c r="J89" s="30" t="str">
        <f>IFERROR(IF(VLOOKUP(Table3[[#This Row],[VAT rate]],'VAT rates'!B:E,3,FALSE)="Y",Table3[[#This Row],[Gross 
amount]],"-"),"-")</f>
        <v>-</v>
      </c>
      <c r="K89" s="46"/>
      <c r="L89" s="66"/>
    </row>
    <row r="90" spans="1:12">
      <c r="A90" s="66"/>
      <c r="B90" s="66"/>
      <c r="C90" s="106"/>
      <c r="D90" s="106"/>
      <c r="E90" s="46"/>
      <c r="F90" s="58"/>
      <c r="G90" s="107"/>
      <c r="H90" s="30">
        <f>Table3[[#This Row],[Gross 
amount]]-Table3[[#This Row],[Net 
amount]]</f>
        <v>0</v>
      </c>
      <c r="I90" s="30">
        <f>IFERROR(G90/(SUMIF(Table1[[VAT rate description ]],Table3[[#This Row],[VAT rate]],Table1[Factor])),G90)</f>
        <v>0</v>
      </c>
      <c r="J90" s="30" t="str">
        <f>IFERROR(IF(VLOOKUP(Table3[[#This Row],[VAT rate]],'VAT rates'!B:E,3,FALSE)="Y",Table3[[#This Row],[Gross 
amount]],"-"),"-")</f>
        <v>-</v>
      </c>
      <c r="K90" s="46"/>
      <c r="L90" s="66"/>
    </row>
    <row r="91" spans="1:12">
      <c r="A91" s="66"/>
      <c r="B91" s="66"/>
      <c r="C91" s="106"/>
      <c r="D91" s="106"/>
      <c r="E91" s="46"/>
      <c r="F91" s="58"/>
      <c r="G91" s="107"/>
      <c r="H91" s="30">
        <f>Table3[[#This Row],[Gross 
amount]]-Table3[[#This Row],[Net 
amount]]</f>
        <v>0</v>
      </c>
      <c r="I91" s="30">
        <f>IFERROR(G91/(SUMIF(Table1[[VAT rate description ]],Table3[[#This Row],[VAT rate]],Table1[Factor])),G91)</f>
        <v>0</v>
      </c>
      <c r="J91" s="30" t="str">
        <f>IFERROR(IF(VLOOKUP(Table3[[#This Row],[VAT rate]],'VAT rates'!B:E,3,FALSE)="Y",Table3[[#This Row],[Gross 
amount]],"-"),"-")</f>
        <v>-</v>
      </c>
      <c r="K91" s="46"/>
      <c r="L91" s="66"/>
    </row>
    <row r="92" spans="1:12">
      <c r="A92" s="66"/>
      <c r="B92" s="66"/>
      <c r="C92" s="106"/>
      <c r="D92" s="106"/>
      <c r="E92" s="46"/>
      <c r="F92" s="58"/>
      <c r="G92" s="107"/>
      <c r="H92" s="30">
        <f>Table3[[#This Row],[Gross 
amount]]-Table3[[#This Row],[Net 
amount]]</f>
        <v>0</v>
      </c>
      <c r="I92" s="30">
        <f>IFERROR(G92/(SUMIF(Table1[[VAT rate description ]],Table3[[#This Row],[VAT rate]],Table1[Factor])),G92)</f>
        <v>0</v>
      </c>
      <c r="J92" s="30" t="str">
        <f>IFERROR(IF(VLOOKUP(Table3[[#This Row],[VAT rate]],'VAT rates'!B:E,3,FALSE)="Y",Table3[[#This Row],[Gross 
amount]],"-"),"-")</f>
        <v>-</v>
      </c>
      <c r="K92" s="46"/>
      <c r="L92" s="66"/>
    </row>
    <row r="93" spans="1:12">
      <c r="A93" s="66"/>
      <c r="B93" s="66"/>
      <c r="C93" s="106"/>
      <c r="D93" s="106"/>
      <c r="E93" s="46"/>
      <c r="F93" s="58"/>
      <c r="G93" s="107"/>
      <c r="H93" s="30">
        <f>Table3[[#This Row],[Gross 
amount]]-Table3[[#This Row],[Net 
amount]]</f>
        <v>0</v>
      </c>
      <c r="I93" s="30">
        <f>IFERROR(G93/(SUMIF(Table1[[VAT rate description ]],Table3[[#This Row],[VAT rate]],Table1[Factor])),G93)</f>
        <v>0</v>
      </c>
      <c r="J93" s="30" t="str">
        <f>IFERROR(IF(VLOOKUP(Table3[[#This Row],[VAT rate]],'VAT rates'!B:E,3,FALSE)="Y",Table3[[#This Row],[Gross 
amount]],"-"),"-")</f>
        <v>-</v>
      </c>
      <c r="K93" s="46"/>
      <c r="L93" s="66"/>
    </row>
    <row r="94" spans="1:12">
      <c r="A94" s="66"/>
      <c r="B94" s="66"/>
      <c r="C94" s="106"/>
      <c r="D94" s="106"/>
      <c r="E94" s="46"/>
      <c r="F94" s="58"/>
      <c r="G94" s="107"/>
      <c r="H94" s="30">
        <f>Table3[[#This Row],[Gross 
amount]]-Table3[[#This Row],[Net 
amount]]</f>
        <v>0</v>
      </c>
      <c r="I94" s="30">
        <f>IFERROR(G94/(SUMIF(Table1[[VAT rate description ]],Table3[[#This Row],[VAT rate]],Table1[Factor])),G94)</f>
        <v>0</v>
      </c>
      <c r="J94" s="30" t="str">
        <f>IFERROR(IF(VLOOKUP(Table3[[#This Row],[VAT rate]],'VAT rates'!B:E,3,FALSE)="Y",Table3[[#This Row],[Gross 
amount]],"-"),"-")</f>
        <v>-</v>
      </c>
      <c r="K94" s="46"/>
      <c r="L94" s="66"/>
    </row>
    <row r="95" spans="1:12">
      <c r="A95" s="66"/>
      <c r="B95" s="66"/>
      <c r="C95" s="106"/>
      <c r="D95" s="106"/>
      <c r="E95" s="46"/>
      <c r="F95" s="58"/>
      <c r="G95" s="107"/>
      <c r="H95" s="30">
        <f>Table3[[#This Row],[Gross 
amount]]-Table3[[#This Row],[Net 
amount]]</f>
        <v>0</v>
      </c>
      <c r="I95" s="30">
        <f>IFERROR(G95/(SUMIF(Table1[[VAT rate description ]],Table3[[#This Row],[VAT rate]],Table1[Factor])),G95)</f>
        <v>0</v>
      </c>
      <c r="J95" s="30" t="str">
        <f>IFERROR(IF(VLOOKUP(Table3[[#This Row],[VAT rate]],'VAT rates'!B:E,3,FALSE)="Y",Table3[[#This Row],[Gross 
amount]],"-"),"-")</f>
        <v>-</v>
      </c>
      <c r="K95" s="46"/>
      <c r="L95" s="66"/>
    </row>
    <row r="96" spans="1:12">
      <c r="A96" s="66"/>
      <c r="B96" s="66"/>
      <c r="C96" s="106"/>
      <c r="D96" s="106"/>
      <c r="E96" s="46"/>
      <c r="F96" s="58"/>
      <c r="G96" s="107"/>
      <c r="H96" s="30">
        <f>Table3[[#This Row],[Gross 
amount]]-Table3[[#This Row],[Net 
amount]]</f>
        <v>0</v>
      </c>
      <c r="I96" s="30">
        <f>IFERROR(G96/(SUMIF(Table1[[VAT rate description ]],Table3[[#This Row],[VAT rate]],Table1[Factor])),G96)</f>
        <v>0</v>
      </c>
      <c r="J96" s="30" t="str">
        <f>IFERROR(IF(VLOOKUP(Table3[[#This Row],[VAT rate]],'VAT rates'!B:E,3,FALSE)="Y",Table3[[#This Row],[Gross 
amount]],"-"),"-")</f>
        <v>-</v>
      </c>
      <c r="K96" s="46"/>
      <c r="L96" s="66"/>
    </row>
    <row r="97" spans="1:12">
      <c r="A97" s="66"/>
      <c r="B97" s="66"/>
      <c r="C97" s="106"/>
      <c r="D97" s="106"/>
      <c r="E97" s="46"/>
      <c r="F97" s="58"/>
      <c r="G97" s="107"/>
      <c r="H97" s="30">
        <f>Table3[[#This Row],[Gross 
amount]]-Table3[[#This Row],[Net 
amount]]</f>
        <v>0</v>
      </c>
      <c r="I97" s="30">
        <f>IFERROR(G97/(SUMIF(Table1[[VAT rate description ]],Table3[[#This Row],[VAT rate]],Table1[Factor])),G97)</f>
        <v>0</v>
      </c>
      <c r="J97" s="30" t="str">
        <f>IFERROR(IF(VLOOKUP(Table3[[#This Row],[VAT rate]],'VAT rates'!B:E,3,FALSE)="Y",Table3[[#This Row],[Gross 
amount]],"-"),"-")</f>
        <v>-</v>
      </c>
      <c r="K97" s="46"/>
      <c r="L97" s="66"/>
    </row>
    <row r="98" spans="1:12">
      <c r="A98" s="66"/>
      <c r="B98" s="66"/>
      <c r="C98" s="106"/>
      <c r="D98" s="106"/>
      <c r="E98" s="46"/>
      <c r="F98" s="58"/>
      <c r="G98" s="107"/>
      <c r="H98" s="30">
        <f>Table3[[#This Row],[Gross 
amount]]-Table3[[#This Row],[Net 
amount]]</f>
        <v>0</v>
      </c>
      <c r="I98" s="30">
        <f>IFERROR(G98/(SUMIF(Table1[[VAT rate description ]],Table3[[#This Row],[VAT rate]],Table1[Factor])),G98)</f>
        <v>0</v>
      </c>
      <c r="J98" s="30" t="str">
        <f>IFERROR(IF(VLOOKUP(Table3[[#This Row],[VAT rate]],'VAT rates'!B:E,3,FALSE)="Y",Table3[[#This Row],[Gross 
amount]],"-"),"-")</f>
        <v>-</v>
      </c>
      <c r="K98" s="46"/>
      <c r="L98" s="66"/>
    </row>
    <row r="99" spans="1:12">
      <c r="A99" s="66"/>
      <c r="B99" s="66"/>
      <c r="C99" s="106"/>
      <c r="D99" s="106"/>
      <c r="E99" s="46"/>
      <c r="F99" s="58"/>
      <c r="G99" s="107"/>
      <c r="H99" s="30">
        <f>Table3[[#This Row],[Gross 
amount]]-Table3[[#This Row],[Net 
amount]]</f>
        <v>0</v>
      </c>
      <c r="I99" s="30">
        <f>IFERROR(G99/(SUMIF(Table1[[VAT rate description ]],Table3[[#This Row],[VAT rate]],Table1[Factor])),G99)</f>
        <v>0</v>
      </c>
      <c r="J99" s="30" t="str">
        <f>IFERROR(IF(VLOOKUP(Table3[[#This Row],[VAT rate]],'VAT rates'!B:E,3,FALSE)="Y",Table3[[#This Row],[Gross 
amount]],"-"),"-")</f>
        <v>-</v>
      </c>
      <c r="K99" s="46"/>
      <c r="L99" s="66"/>
    </row>
    <row r="100" spans="1:12">
      <c r="A100" s="66"/>
      <c r="B100" s="66"/>
      <c r="C100" s="106"/>
      <c r="D100" s="106"/>
      <c r="E100" s="46"/>
      <c r="F100" s="58"/>
      <c r="G100" s="107"/>
      <c r="H100" s="30">
        <f>Table3[[#This Row],[Gross 
amount]]-Table3[[#This Row],[Net 
amount]]</f>
        <v>0</v>
      </c>
      <c r="I100" s="30">
        <f>IFERROR(G100/(SUMIF(Table1[[VAT rate description ]],Table3[[#This Row],[VAT rate]],Table1[Factor])),G100)</f>
        <v>0</v>
      </c>
      <c r="J100" s="30" t="str">
        <f>IFERROR(IF(VLOOKUP(Table3[[#This Row],[VAT rate]],'VAT rates'!B:E,3,FALSE)="Y",Table3[[#This Row],[Gross 
amount]],"-"),"-")</f>
        <v>-</v>
      </c>
      <c r="K100" s="46"/>
      <c r="L100" s="66"/>
    </row>
    <row r="101" spans="1:12">
      <c r="A101" s="66"/>
      <c r="B101" s="66"/>
      <c r="C101" s="106"/>
      <c r="D101" s="106"/>
      <c r="E101" s="46"/>
      <c r="F101" s="58"/>
      <c r="G101" s="107"/>
      <c r="H101" s="30">
        <f>Table3[[#This Row],[Gross 
amount]]-Table3[[#This Row],[Net 
amount]]</f>
        <v>0</v>
      </c>
      <c r="I101" s="30">
        <f>IFERROR(G101/(SUMIF(Table1[[VAT rate description ]],Table3[[#This Row],[VAT rate]],Table1[Factor])),G101)</f>
        <v>0</v>
      </c>
      <c r="J101" s="30" t="str">
        <f>IFERROR(IF(VLOOKUP(Table3[[#This Row],[VAT rate]],'VAT rates'!B:E,3,FALSE)="Y",Table3[[#This Row],[Gross 
amount]],"-"),"-")</f>
        <v>-</v>
      </c>
      <c r="K101" s="46"/>
      <c r="L101" s="66"/>
    </row>
    <row r="102" spans="1:12">
      <c r="A102" s="66"/>
      <c r="B102" s="66"/>
      <c r="C102" s="106"/>
      <c r="D102" s="106"/>
      <c r="E102" s="46"/>
      <c r="F102" s="58"/>
      <c r="G102" s="107"/>
      <c r="H102" s="30">
        <f>Table3[[#This Row],[Gross 
amount]]-Table3[[#This Row],[Net 
amount]]</f>
        <v>0</v>
      </c>
      <c r="I102" s="30">
        <f>IFERROR(G102/(SUMIF(Table1[[VAT rate description ]],Table3[[#This Row],[VAT rate]],Table1[Factor])),G102)</f>
        <v>0</v>
      </c>
      <c r="J102" s="30" t="str">
        <f>IFERROR(IF(VLOOKUP(Table3[[#This Row],[VAT rate]],'VAT rates'!B:E,3,FALSE)="Y",Table3[[#This Row],[Gross 
amount]],"-"),"-")</f>
        <v>-</v>
      </c>
      <c r="K102" s="46"/>
      <c r="L102" s="66"/>
    </row>
    <row r="103" spans="1:12">
      <c r="A103" s="66"/>
      <c r="B103" s="66"/>
      <c r="C103" s="106"/>
      <c r="D103" s="106"/>
      <c r="E103" s="46"/>
      <c r="F103" s="58"/>
      <c r="G103" s="107"/>
      <c r="H103" s="30">
        <f>Table3[[#This Row],[Gross 
amount]]-Table3[[#This Row],[Net 
amount]]</f>
        <v>0</v>
      </c>
      <c r="I103" s="30">
        <f>IFERROR(G103/(SUMIF(Table1[[VAT rate description ]],Table3[[#This Row],[VAT rate]],Table1[Factor])),G103)</f>
        <v>0</v>
      </c>
      <c r="J103" s="30" t="str">
        <f>IFERROR(IF(VLOOKUP(Table3[[#This Row],[VAT rate]],'VAT rates'!B:E,3,FALSE)="Y",Table3[[#This Row],[Gross 
amount]],"-"),"-")</f>
        <v>-</v>
      </c>
      <c r="K103" s="46"/>
      <c r="L103" s="66"/>
    </row>
    <row r="104" spans="1:12">
      <c r="A104" s="66"/>
      <c r="B104" s="66"/>
      <c r="C104" s="106"/>
      <c r="D104" s="106"/>
      <c r="E104" s="46"/>
      <c r="F104" s="58"/>
      <c r="G104" s="107"/>
      <c r="H104" s="30">
        <f>Table3[[#This Row],[Gross 
amount]]-Table3[[#This Row],[Net 
amount]]</f>
        <v>0</v>
      </c>
      <c r="I104" s="30">
        <f>IFERROR(G104/(SUMIF(Table1[[VAT rate description ]],Table3[[#This Row],[VAT rate]],Table1[Factor])),G104)</f>
        <v>0</v>
      </c>
      <c r="J104" s="30" t="str">
        <f>IFERROR(IF(VLOOKUP(Table3[[#This Row],[VAT rate]],'VAT rates'!B:E,3,FALSE)="Y",Table3[[#This Row],[Gross 
amount]],"-"),"-")</f>
        <v>-</v>
      </c>
      <c r="K104" s="46"/>
      <c r="L104" s="66"/>
    </row>
    <row r="105" spans="1:12">
      <c r="A105" s="66"/>
      <c r="B105" s="66"/>
      <c r="C105" s="106"/>
      <c r="D105" s="106"/>
      <c r="E105" s="46"/>
      <c r="F105" s="58"/>
      <c r="G105" s="107"/>
      <c r="H105" s="30">
        <f>Table3[[#This Row],[Gross 
amount]]-Table3[[#This Row],[Net 
amount]]</f>
        <v>0</v>
      </c>
      <c r="I105" s="30">
        <f>IFERROR(G105/(SUMIF(Table1[[VAT rate description ]],Table3[[#This Row],[VAT rate]],Table1[Factor])),G105)</f>
        <v>0</v>
      </c>
      <c r="J105" s="30" t="str">
        <f>IFERROR(IF(VLOOKUP(Table3[[#This Row],[VAT rate]],'VAT rates'!B:E,3,FALSE)="Y",Table3[[#This Row],[Gross 
amount]],"-"),"-")</f>
        <v>-</v>
      </c>
      <c r="K105" s="46"/>
      <c r="L105" s="66"/>
    </row>
    <row r="106" spans="1:12">
      <c r="A106" s="66"/>
      <c r="B106" s="66"/>
      <c r="C106" s="106"/>
      <c r="D106" s="106"/>
      <c r="E106" s="46"/>
      <c r="F106" s="58"/>
      <c r="G106" s="107"/>
      <c r="H106" s="30">
        <f>Table3[[#This Row],[Gross 
amount]]-Table3[[#This Row],[Net 
amount]]</f>
        <v>0</v>
      </c>
      <c r="I106" s="30">
        <f>IFERROR(G106/(SUMIF(Table1[[VAT rate description ]],Table3[[#This Row],[VAT rate]],Table1[Factor])),G106)</f>
        <v>0</v>
      </c>
      <c r="J106" s="30" t="str">
        <f>IFERROR(IF(VLOOKUP(Table3[[#This Row],[VAT rate]],'VAT rates'!B:E,3,FALSE)="Y",Table3[[#This Row],[Gross 
amount]],"-"),"-")</f>
        <v>-</v>
      </c>
      <c r="K106" s="46"/>
      <c r="L106" s="66"/>
    </row>
    <row r="107" spans="1:12">
      <c r="A107" s="66"/>
      <c r="B107" s="66"/>
      <c r="C107" s="106"/>
      <c r="D107" s="106"/>
      <c r="E107" s="46"/>
      <c r="F107" s="58"/>
      <c r="G107" s="107"/>
      <c r="H107" s="30">
        <f>Table3[[#This Row],[Gross 
amount]]-Table3[[#This Row],[Net 
amount]]</f>
        <v>0</v>
      </c>
      <c r="I107" s="30">
        <f>IFERROR(G107/(SUMIF(Table1[[VAT rate description ]],Table3[[#This Row],[VAT rate]],Table1[Factor])),G107)</f>
        <v>0</v>
      </c>
      <c r="J107" s="30" t="str">
        <f>IFERROR(IF(VLOOKUP(Table3[[#This Row],[VAT rate]],'VAT rates'!B:E,3,FALSE)="Y",Table3[[#This Row],[Gross 
amount]],"-"),"-")</f>
        <v>-</v>
      </c>
      <c r="K107" s="46"/>
      <c r="L107" s="66"/>
    </row>
    <row r="108" spans="1:12">
      <c r="A108" s="66"/>
      <c r="B108" s="66"/>
      <c r="C108" s="106"/>
      <c r="D108" s="106"/>
      <c r="E108" s="46"/>
      <c r="F108" s="58"/>
      <c r="G108" s="107"/>
      <c r="H108" s="30">
        <f>Table3[[#This Row],[Gross 
amount]]-Table3[[#This Row],[Net 
amount]]</f>
        <v>0</v>
      </c>
      <c r="I108" s="30">
        <f>IFERROR(G108/(SUMIF(Table1[[VAT rate description ]],Table3[[#This Row],[VAT rate]],Table1[Factor])),G108)</f>
        <v>0</v>
      </c>
      <c r="J108" s="30" t="str">
        <f>IFERROR(IF(VLOOKUP(Table3[[#This Row],[VAT rate]],'VAT rates'!B:E,3,FALSE)="Y",Table3[[#This Row],[Gross 
amount]],"-"),"-")</f>
        <v>-</v>
      </c>
      <c r="K108" s="46"/>
      <c r="L108" s="66"/>
    </row>
    <row r="109" spans="1:12">
      <c r="A109" s="66"/>
      <c r="B109" s="66"/>
      <c r="C109" s="106"/>
      <c r="D109" s="106"/>
      <c r="E109" s="46"/>
      <c r="F109" s="58"/>
      <c r="G109" s="107"/>
      <c r="H109" s="30">
        <f>Table3[[#This Row],[Gross 
amount]]-Table3[[#This Row],[Net 
amount]]</f>
        <v>0</v>
      </c>
      <c r="I109" s="30">
        <f>IFERROR(G109/(SUMIF(Table1[[VAT rate description ]],Table3[[#This Row],[VAT rate]],Table1[Factor])),G109)</f>
        <v>0</v>
      </c>
      <c r="J109" s="30" t="str">
        <f>IFERROR(IF(VLOOKUP(Table3[[#This Row],[VAT rate]],'VAT rates'!B:E,3,FALSE)="Y",Table3[[#This Row],[Gross 
amount]],"-"),"-")</f>
        <v>-</v>
      </c>
      <c r="K109" s="46"/>
      <c r="L109" s="66"/>
    </row>
    <row r="110" spans="1:12">
      <c r="A110" s="66"/>
      <c r="B110" s="66"/>
      <c r="C110" s="106"/>
      <c r="D110" s="106"/>
      <c r="E110" s="46"/>
      <c r="F110" s="58"/>
      <c r="G110" s="107"/>
      <c r="H110" s="30">
        <f>Table3[[#This Row],[Gross 
amount]]-Table3[[#This Row],[Net 
amount]]</f>
        <v>0</v>
      </c>
      <c r="I110" s="30">
        <f>IFERROR(G110/(SUMIF(Table1[[VAT rate description ]],Table3[[#This Row],[VAT rate]],Table1[Factor])),G110)</f>
        <v>0</v>
      </c>
      <c r="J110" s="30" t="str">
        <f>IFERROR(IF(VLOOKUP(Table3[[#This Row],[VAT rate]],'VAT rates'!B:E,3,FALSE)="Y",Table3[[#This Row],[Gross 
amount]],"-"),"-")</f>
        <v>-</v>
      </c>
      <c r="K110" s="46"/>
      <c r="L110" s="66"/>
    </row>
    <row r="111" spans="1:12">
      <c r="A111" s="66"/>
      <c r="B111" s="66"/>
      <c r="C111" s="106"/>
      <c r="D111" s="106"/>
      <c r="E111" s="46"/>
      <c r="F111" s="58"/>
      <c r="G111" s="107"/>
      <c r="H111" s="30">
        <f>Table3[[#This Row],[Gross 
amount]]-Table3[[#This Row],[Net 
amount]]</f>
        <v>0</v>
      </c>
      <c r="I111" s="30">
        <f>IFERROR(G111/(SUMIF(Table1[[VAT rate description ]],Table3[[#This Row],[VAT rate]],Table1[Factor])),G111)</f>
        <v>0</v>
      </c>
      <c r="J111" s="30" t="str">
        <f>IFERROR(IF(VLOOKUP(Table3[[#This Row],[VAT rate]],'VAT rates'!B:E,3,FALSE)="Y",Table3[[#This Row],[Gross 
amount]],"-"),"-")</f>
        <v>-</v>
      </c>
      <c r="K111" s="46"/>
      <c r="L111" s="66"/>
    </row>
    <row r="112" spans="1:12">
      <c r="A112" s="66"/>
      <c r="B112" s="66"/>
      <c r="C112" s="106"/>
      <c r="D112" s="106"/>
      <c r="E112" s="46"/>
      <c r="F112" s="58"/>
      <c r="G112" s="107"/>
      <c r="H112" s="30">
        <f>Table3[[#This Row],[Gross 
amount]]-Table3[[#This Row],[Net 
amount]]</f>
        <v>0</v>
      </c>
      <c r="I112" s="30">
        <f>IFERROR(G112/(SUMIF(Table1[[VAT rate description ]],Table3[[#This Row],[VAT rate]],Table1[Factor])),G112)</f>
        <v>0</v>
      </c>
      <c r="J112" s="30" t="str">
        <f>IFERROR(IF(VLOOKUP(Table3[[#This Row],[VAT rate]],'VAT rates'!B:E,3,FALSE)="Y",Table3[[#This Row],[Gross 
amount]],"-"),"-")</f>
        <v>-</v>
      </c>
      <c r="K112" s="46"/>
      <c r="L112" s="66"/>
    </row>
    <row r="113" spans="1:12">
      <c r="A113" s="66"/>
      <c r="B113" s="66"/>
      <c r="C113" s="106"/>
      <c r="D113" s="106"/>
      <c r="E113" s="46"/>
      <c r="F113" s="58"/>
      <c r="G113" s="107"/>
      <c r="H113" s="30">
        <f>Table3[[#This Row],[Gross 
amount]]-Table3[[#This Row],[Net 
amount]]</f>
        <v>0</v>
      </c>
      <c r="I113" s="30">
        <f>IFERROR(G113/(SUMIF(Table1[[VAT rate description ]],Table3[[#This Row],[VAT rate]],Table1[Factor])),G113)</f>
        <v>0</v>
      </c>
      <c r="J113" s="30" t="str">
        <f>IFERROR(IF(VLOOKUP(Table3[[#This Row],[VAT rate]],'VAT rates'!B:E,3,FALSE)="Y",Table3[[#This Row],[Gross 
amount]],"-"),"-")</f>
        <v>-</v>
      </c>
      <c r="K113" s="46"/>
      <c r="L113" s="66"/>
    </row>
    <row r="114" spans="1:12">
      <c r="A114" s="66"/>
      <c r="B114" s="66"/>
      <c r="C114" s="106"/>
      <c r="D114" s="106"/>
      <c r="E114" s="46"/>
      <c r="F114" s="58"/>
      <c r="G114" s="107"/>
      <c r="H114" s="30">
        <f>Table3[[#This Row],[Gross 
amount]]-Table3[[#This Row],[Net 
amount]]</f>
        <v>0</v>
      </c>
      <c r="I114" s="30">
        <f>IFERROR(G114/(SUMIF(Table1[[VAT rate description ]],Table3[[#This Row],[VAT rate]],Table1[Factor])),G114)</f>
        <v>0</v>
      </c>
      <c r="J114" s="30" t="str">
        <f>IFERROR(IF(VLOOKUP(Table3[[#This Row],[VAT rate]],'VAT rates'!B:E,3,FALSE)="Y",Table3[[#This Row],[Gross 
amount]],"-"),"-")</f>
        <v>-</v>
      </c>
      <c r="K114" s="46"/>
      <c r="L114" s="66"/>
    </row>
    <row r="115" spans="1:12">
      <c r="A115" s="66"/>
      <c r="B115" s="66"/>
      <c r="C115" s="106"/>
      <c r="D115" s="106"/>
      <c r="E115" s="46"/>
      <c r="F115" s="58"/>
      <c r="G115" s="107"/>
      <c r="H115" s="30">
        <f>Table3[[#This Row],[Gross 
amount]]-Table3[[#This Row],[Net 
amount]]</f>
        <v>0</v>
      </c>
      <c r="I115" s="30">
        <f>IFERROR(G115/(SUMIF(Table1[[VAT rate description ]],Table3[[#This Row],[VAT rate]],Table1[Factor])),G115)</f>
        <v>0</v>
      </c>
      <c r="J115" s="30" t="str">
        <f>IFERROR(IF(VLOOKUP(Table3[[#This Row],[VAT rate]],'VAT rates'!B:E,3,FALSE)="Y",Table3[[#This Row],[Gross 
amount]],"-"),"-")</f>
        <v>-</v>
      </c>
      <c r="K115" s="46"/>
      <c r="L115" s="66"/>
    </row>
    <row r="116" spans="1:12">
      <c r="A116" s="66"/>
      <c r="B116" s="66"/>
      <c r="C116" s="106"/>
      <c r="D116" s="106"/>
      <c r="E116" s="46"/>
      <c r="F116" s="58"/>
      <c r="G116" s="107"/>
      <c r="H116" s="30">
        <f>Table3[[#This Row],[Gross 
amount]]-Table3[[#This Row],[Net 
amount]]</f>
        <v>0</v>
      </c>
      <c r="I116" s="30">
        <f>IFERROR(G116/(SUMIF(Table1[[VAT rate description ]],Table3[[#This Row],[VAT rate]],Table1[Factor])),G116)</f>
        <v>0</v>
      </c>
      <c r="J116" s="30" t="str">
        <f>IFERROR(IF(VLOOKUP(Table3[[#This Row],[VAT rate]],'VAT rates'!B:E,3,FALSE)="Y",Table3[[#This Row],[Gross 
amount]],"-"),"-")</f>
        <v>-</v>
      </c>
      <c r="K116" s="46"/>
      <c r="L116" s="66"/>
    </row>
    <row r="117" spans="1:12">
      <c r="A117" s="66"/>
      <c r="B117" s="66"/>
      <c r="C117" s="106"/>
      <c r="D117" s="106"/>
      <c r="E117" s="46"/>
      <c r="F117" s="58"/>
      <c r="G117" s="107"/>
      <c r="H117" s="30">
        <f>Table3[[#This Row],[Gross 
amount]]-Table3[[#This Row],[Net 
amount]]</f>
        <v>0</v>
      </c>
      <c r="I117" s="30">
        <f>IFERROR(G117/(SUMIF(Table1[[VAT rate description ]],Table3[[#This Row],[VAT rate]],Table1[Factor])),G117)</f>
        <v>0</v>
      </c>
      <c r="J117" s="30" t="str">
        <f>IFERROR(IF(VLOOKUP(Table3[[#This Row],[VAT rate]],'VAT rates'!B:E,3,FALSE)="Y",Table3[[#This Row],[Gross 
amount]],"-"),"-")</f>
        <v>-</v>
      </c>
      <c r="K117" s="46"/>
      <c r="L117" s="66"/>
    </row>
    <row r="118" spans="1:12">
      <c r="A118" s="66"/>
      <c r="B118" s="66"/>
      <c r="C118" s="106"/>
      <c r="D118" s="106"/>
      <c r="E118" s="46"/>
      <c r="F118" s="58"/>
      <c r="G118" s="107"/>
      <c r="H118" s="30">
        <f>Table3[[#This Row],[Gross 
amount]]-Table3[[#This Row],[Net 
amount]]</f>
        <v>0</v>
      </c>
      <c r="I118" s="30">
        <f>IFERROR(G118/(SUMIF(Table1[[VAT rate description ]],Table3[[#This Row],[VAT rate]],Table1[Factor])),G118)</f>
        <v>0</v>
      </c>
      <c r="J118" s="30" t="str">
        <f>IFERROR(IF(VLOOKUP(Table3[[#This Row],[VAT rate]],'VAT rates'!B:E,3,FALSE)="Y",Table3[[#This Row],[Gross 
amount]],"-"),"-")</f>
        <v>-</v>
      </c>
      <c r="K118" s="46"/>
      <c r="L118" s="66"/>
    </row>
    <row r="119" spans="1:12">
      <c r="A119" s="66"/>
      <c r="B119" s="66"/>
      <c r="C119" s="106"/>
      <c r="D119" s="106"/>
      <c r="E119" s="46"/>
      <c r="F119" s="58"/>
      <c r="G119" s="107"/>
      <c r="H119" s="30">
        <f>Table3[[#This Row],[Gross 
amount]]-Table3[[#This Row],[Net 
amount]]</f>
        <v>0</v>
      </c>
      <c r="I119" s="30">
        <f>IFERROR(G119/(SUMIF(Table1[[VAT rate description ]],Table3[[#This Row],[VAT rate]],Table1[Factor])),G119)</f>
        <v>0</v>
      </c>
      <c r="J119" s="30" t="str">
        <f>IFERROR(IF(VLOOKUP(Table3[[#This Row],[VAT rate]],'VAT rates'!B:E,3,FALSE)="Y",Table3[[#This Row],[Gross 
amount]],"-"),"-")</f>
        <v>-</v>
      </c>
      <c r="K119" s="46"/>
      <c r="L119" s="66"/>
    </row>
    <row r="120" spans="1:12">
      <c r="A120" s="66"/>
      <c r="B120" s="66"/>
      <c r="C120" s="106"/>
      <c r="D120" s="106"/>
      <c r="E120" s="46"/>
      <c r="F120" s="58"/>
      <c r="G120" s="107"/>
      <c r="H120" s="30">
        <f>Table3[[#This Row],[Gross 
amount]]-Table3[[#This Row],[Net 
amount]]</f>
        <v>0</v>
      </c>
      <c r="I120" s="30">
        <f>IFERROR(G120/(SUMIF(Table1[[VAT rate description ]],Table3[[#This Row],[VAT rate]],Table1[Factor])),G120)</f>
        <v>0</v>
      </c>
      <c r="J120" s="30" t="str">
        <f>IFERROR(IF(VLOOKUP(Table3[[#This Row],[VAT rate]],'VAT rates'!B:E,3,FALSE)="Y",Table3[[#This Row],[Gross 
amount]],"-"),"-")</f>
        <v>-</v>
      </c>
      <c r="K120" s="46"/>
      <c r="L120" s="66"/>
    </row>
    <row r="121" spans="1:12">
      <c r="A121" s="66"/>
      <c r="B121" s="66"/>
      <c r="C121" s="106"/>
      <c r="D121" s="106"/>
      <c r="E121" s="46"/>
      <c r="F121" s="58"/>
      <c r="G121" s="107"/>
      <c r="H121" s="30">
        <f>Table3[[#This Row],[Gross 
amount]]-Table3[[#This Row],[Net 
amount]]</f>
        <v>0</v>
      </c>
      <c r="I121" s="30">
        <f>IFERROR(G121/(SUMIF(Table1[[VAT rate description ]],Table3[[#This Row],[VAT rate]],Table1[Factor])),G121)</f>
        <v>0</v>
      </c>
      <c r="J121" s="30" t="str">
        <f>IFERROR(IF(VLOOKUP(Table3[[#This Row],[VAT rate]],'VAT rates'!B:E,3,FALSE)="Y",Table3[[#This Row],[Gross 
amount]],"-"),"-")</f>
        <v>-</v>
      </c>
      <c r="K121" s="46"/>
      <c r="L121" s="66"/>
    </row>
    <row r="122" spans="1:12">
      <c r="A122" s="66"/>
      <c r="B122" s="66"/>
      <c r="C122" s="106"/>
      <c r="D122" s="106"/>
      <c r="E122" s="46"/>
      <c r="F122" s="58"/>
      <c r="G122" s="107"/>
      <c r="H122" s="30">
        <f>Table3[[#This Row],[Gross 
amount]]-Table3[[#This Row],[Net 
amount]]</f>
        <v>0</v>
      </c>
      <c r="I122" s="30">
        <f>IFERROR(G122/(SUMIF(Table1[[VAT rate description ]],Table3[[#This Row],[VAT rate]],Table1[Factor])),G122)</f>
        <v>0</v>
      </c>
      <c r="J122" s="30" t="str">
        <f>IFERROR(IF(VLOOKUP(Table3[[#This Row],[VAT rate]],'VAT rates'!B:E,3,FALSE)="Y",Table3[[#This Row],[Gross 
amount]],"-"),"-")</f>
        <v>-</v>
      </c>
      <c r="K122" s="46"/>
      <c r="L122" s="66"/>
    </row>
    <row r="123" spans="1:12">
      <c r="A123" s="66"/>
      <c r="B123" s="66"/>
      <c r="C123" s="106"/>
      <c r="D123" s="106"/>
      <c r="E123" s="46"/>
      <c r="F123" s="58"/>
      <c r="G123" s="107"/>
      <c r="H123" s="30">
        <f>Table3[[#This Row],[Gross 
amount]]-Table3[[#This Row],[Net 
amount]]</f>
        <v>0</v>
      </c>
      <c r="I123" s="30">
        <f>IFERROR(G123/(SUMIF(Table1[[VAT rate description ]],Table3[[#This Row],[VAT rate]],Table1[Factor])),G123)</f>
        <v>0</v>
      </c>
      <c r="J123" s="30" t="str">
        <f>IFERROR(IF(VLOOKUP(Table3[[#This Row],[VAT rate]],'VAT rates'!B:E,3,FALSE)="Y",Table3[[#This Row],[Gross 
amount]],"-"),"-")</f>
        <v>-</v>
      </c>
      <c r="K123" s="46"/>
      <c r="L123" s="66"/>
    </row>
    <row r="124" spans="1:12">
      <c r="A124" s="66"/>
      <c r="B124" s="66"/>
      <c r="C124" s="106"/>
      <c r="D124" s="106"/>
      <c r="E124" s="46"/>
      <c r="F124" s="58"/>
      <c r="G124" s="107"/>
      <c r="H124" s="30">
        <f>Table3[[#This Row],[Gross 
amount]]-Table3[[#This Row],[Net 
amount]]</f>
        <v>0</v>
      </c>
      <c r="I124" s="30">
        <f>IFERROR(G124/(SUMIF(Table1[[VAT rate description ]],Table3[[#This Row],[VAT rate]],Table1[Factor])),G124)</f>
        <v>0</v>
      </c>
      <c r="J124" s="30" t="str">
        <f>IFERROR(IF(VLOOKUP(Table3[[#This Row],[VAT rate]],'VAT rates'!B:E,3,FALSE)="Y",Table3[[#This Row],[Gross 
amount]],"-"),"-")</f>
        <v>-</v>
      </c>
      <c r="K124" s="46"/>
      <c r="L124" s="66"/>
    </row>
    <row r="125" spans="1:12">
      <c r="A125" s="66"/>
      <c r="B125" s="66"/>
      <c r="C125" s="106"/>
      <c r="D125" s="106"/>
      <c r="E125" s="46"/>
      <c r="F125" s="58"/>
      <c r="G125" s="107"/>
      <c r="H125" s="30">
        <f>Table3[[#This Row],[Gross 
amount]]-Table3[[#This Row],[Net 
amount]]</f>
        <v>0</v>
      </c>
      <c r="I125" s="30">
        <f>IFERROR(G125/(SUMIF(Table1[[VAT rate description ]],Table3[[#This Row],[VAT rate]],Table1[Factor])),G125)</f>
        <v>0</v>
      </c>
      <c r="J125" s="30" t="str">
        <f>IFERROR(IF(VLOOKUP(Table3[[#This Row],[VAT rate]],'VAT rates'!B:E,3,FALSE)="Y",Table3[[#This Row],[Gross 
amount]],"-"),"-")</f>
        <v>-</v>
      </c>
      <c r="K125" s="46"/>
      <c r="L125" s="66"/>
    </row>
    <row r="126" spans="1:12">
      <c r="A126" s="66"/>
      <c r="B126" s="66"/>
      <c r="C126" s="106"/>
      <c r="D126" s="106"/>
      <c r="E126" s="46"/>
      <c r="F126" s="58"/>
      <c r="G126" s="107"/>
      <c r="H126" s="30">
        <f>Table3[[#This Row],[Gross 
amount]]-Table3[[#This Row],[Net 
amount]]</f>
        <v>0</v>
      </c>
      <c r="I126" s="30">
        <f>IFERROR(G126/(SUMIF(Table1[[VAT rate description ]],Table3[[#This Row],[VAT rate]],Table1[Factor])),G126)</f>
        <v>0</v>
      </c>
      <c r="J126" s="30" t="str">
        <f>IFERROR(IF(VLOOKUP(Table3[[#This Row],[VAT rate]],'VAT rates'!B:E,3,FALSE)="Y",Table3[[#This Row],[Gross 
amount]],"-"),"-")</f>
        <v>-</v>
      </c>
      <c r="K126" s="46"/>
      <c r="L126" s="66"/>
    </row>
    <row r="127" spans="1:12">
      <c r="A127" s="66"/>
      <c r="B127" s="66"/>
      <c r="C127" s="106"/>
      <c r="D127" s="106"/>
      <c r="E127" s="46"/>
      <c r="F127" s="58"/>
      <c r="G127" s="107"/>
      <c r="H127" s="30">
        <f>Table3[[#This Row],[Gross 
amount]]-Table3[[#This Row],[Net 
amount]]</f>
        <v>0</v>
      </c>
      <c r="I127" s="30">
        <f>IFERROR(G127/(SUMIF(Table1[[VAT rate description ]],Table3[[#This Row],[VAT rate]],Table1[Factor])),G127)</f>
        <v>0</v>
      </c>
      <c r="J127" s="30" t="str">
        <f>IFERROR(IF(VLOOKUP(Table3[[#This Row],[VAT rate]],'VAT rates'!B:E,3,FALSE)="Y",Table3[[#This Row],[Gross 
amount]],"-"),"-")</f>
        <v>-</v>
      </c>
      <c r="K127" s="46"/>
      <c r="L127" s="66"/>
    </row>
    <row r="128" spans="1:12">
      <c r="A128" s="66"/>
      <c r="B128" s="66"/>
      <c r="C128" s="106"/>
      <c r="D128" s="106"/>
      <c r="E128" s="46"/>
      <c r="F128" s="58"/>
      <c r="G128" s="107"/>
      <c r="H128" s="30">
        <f>Table3[[#This Row],[Gross 
amount]]-Table3[[#This Row],[Net 
amount]]</f>
        <v>0</v>
      </c>
      <c r="I128" s="30">
        <f>IFERROR(G128/(SUMIF(Table1[[VAT rate description ]],Table3[[#This Row],[VAT rate]],Table1[Factor])),G128)</f>
        <v>0</v>
      </c>
      <c r="J128" s="30" t="str">
        <f>IFERROR(IF(VLOOKUP(Table3[[#This Row],[VAT rate]],'VAT rates'!B:E,3,FALSE)="Y",Table3[[#This Row],[Gross 
amount]],"-"),"-")</f>
        <v>-</v>
      </c>
      <c r="K128" s="46"/>
      <c r="L128" s="66"/>
    </row>
    <row r="129" spans="1:12">
      <c r="A129" s="66"/>
      <c r="B129" s="66"/>
      <c r="C129" s="106"/>
      <c r="D129" s="106"/>
      <c r="E129" s="46"/>
      <c r="F129" s="58"/>
      <c r="G129" s="107"/>
      <c r="H129" s="30">
        <f>Table3[[#This Row],[Gross 
amount]]-Table3[[#This Row],[Net 
amount]]</f>
        <v>0</v>
      </c>
      <c r="I129" s="30">
        <f>IFERROR(G129/(SUMIF(Table1[[VAT rate description ]],Table3[[#This Row],[VAT rate]],Table1[Factor])),G129)</f>
        <v>0</v>
      </c>
      <c r="J129" s="30" t="str">
        <f>IFERROR(IF(VLOOKUP(Table3[[#This Row],[VAT rate]],'VAT rates'!B:E,3,FALSE)="Y",Table3[[#This Row],[Gross 
amount]],"-"),"-")</f>
        <v>-</v>
      </c>
      <c r="K129" s="46"/>
      <c r="L129" s="66"/>
    </row>
    <row r="130" spans="1:12">
      <c r="A130" s="66"/>
      <c r="B130" s="66"/>
      <c r="C130" s="106"/>
      <c r="D130" s="106"/>
      <c r="E130" s="46"/>
      <c r="F130" s="58"/>
      <c r="G130" s="107"/>
      <c r="H130" s="30">
        <f>Table3[[#This Row],[Gross 
amount]]-Table3[[#This Row],[Net 
amount]]</f>
        <v>0</v>
      </c>
      <c r="I130" s="30">
        <f>IFERROR(G130/(SUMIF(Table1[[VAT rate description ]],Table3[[#This Row],[VAT rate]],Table1[Factor])),G130)</f>
        <v>0</v>
      </c>
      <c r="J130" s="30" t="str">
        <f>IFERROR(IF(VLOOKUP(Table3[[#This Row],[VAT rate]],'VAT rates'!B:E,3,FALSE)="Y",Table3[[#This Row],[Gross 
amount]],"-"),"-")</f>
        <v>-</v>
      </c>
      <c r="K130" s="46"/>
      <c r="L130" s="66"/>
    </row>
    <row r="131" spans="1:12">
      <c r="A131" s="66"/>
      <c r="B131" s="66"/>
      <c r="C131" s="106"/>
      <c r="D131" s="106"/>
      <c r="E131" s="46"/>
      <c r="F131" s="58"/>
      <c r="G131" s="107"/>
      <c r="H131" s="30">
        <f>Table3[[#This Row],[Gross 
amount]]-Table3[[#This Row],[Net 
amount]]</f>
        <v>0</v>
      </c>
      <c r="I131" s="30">
        <f>IFERROR(G131/(SUMIF(Table1[[VAT rate description ]],Table3[[#This Row],[VAT rate]],Table1[Factor])),G131)</f>
        <v>0</v>
      </c>
      <c r="J131" s="30" t="str">
        <f>IFERROR(IF(VLOOKUP(Table3[[#This Row],[VAT rate]],'VAT rates'!B:E,3,FALSE)="Y",Table3[[#This Row],[Gross 
amount]],"-"),"-")</f>
        <v>-</v>
      </c>
      <c r="K131" s="46"/>
      <c r="L131" s="66"/>
    </row>
    <row r="132" spans="1:12">
      <c r="A132" s="66"/>
      <c r="B132" s="66"/>
      <c r="C132" s="106"/>
      <c r="D132" s="106"/>
      <c r="E132" s="46"/>
      <c r="F132" s="58"/>
      <c r="G132" s="107"/>
      <c r="H132" s="30">
        <f>Table3[[#This Row],[Gross 
amount]]-Table3[[#This Row],[Net 
amount]]</f>
        <v>0</v>
      </c>
      <c r="I132" s="30">
        <f>IFERROR(G132/(SUMIF(Table1[[VAT rate description ]],Table3[[#This Row],[VAT rate]],Table1[Factor])),G132)</f>
        <v>0</v>
      </c>
      <c r="J132" s="30" t="str">
        <f>IFERROR(IF(VLOOKUP(Table3[[#This Row],[VAT rate]],'VAT rates'!B:E,3,FALSE)="Y",Table3[[#This Row],[Gross 
amount]],"-"),"-")</f>
        <v>-</v>
      </c>
      <c r="K132" s="46"/>
      <c r="L132" s="66"/>
    </row>
    <row r="133" spans="1:12">
      <c r="A133" s="66"/>
      <c r="B133" s="66"/>
      <c r="C133" s="106"/>
      <c r="D133" s="106"/>
      <c r="E133" s="46"/>
      <c r="F133" s="58"/>
      <c r="G133" s="107"/>
      <c r="H133" s="30">
        <f>Table3[[#This Row],[Gross 
amount]]-Table3[[#This Row],[Net 
amount]]</f>
        <v>0</v>
      </c>
      <c r="I133" s="30">
        <f>IFERROR(G133/(SUMIF(Table1[[VAT rate description ]],Table3[[#This Row],[VAT rate]],Table1[Factor])),G133)</f>
        <v>0</v>
      </c>
      <c r="J133" s="30" t="str">
        <f>IFERROR(IF(VLOOKUP(Table3[[#This Row],[VAT rate]],'VAT rates'!B:E,3,FALSE)="Y",Table3[[#This Row],[Gross 
amount]],"-"),"-")</f>
        <v>-</v>
      </c>
      <c r="K133" s="46"/>
      <c r="L133" s="66"/>
    </row>
    <row r="134" spans="1:12">
      <c r="A134" s="66"/>
      <c r="B134" s="66"/>
      <c r="C134" s="106"/>
      <c r="D134" s="106"/>
      <c r="E134" s="46"/>
      <c r="F134" s="58"/>
      <c r="G134" s="107"/>
      <c r="H134" s="30">
        <f>Table3[[#This Row],[Gross 
amount]]-Table3[[#This Row],[Net 
amount]]</f>
        <v>0</v>
      </c>
      <c r="I134" s="30">
        <f>IFERROR(G134/(SUMIF(Table1[[VAT rate description ]],Table3[[#This Row],[VAT rate]],Table1[Factor])),G134)</f>
        <v>0</v>
      </c>
      <c r="J134" s="30" t="str">
        <f>IFERROR(IF(VLOOKUP(Table3[[#This Row],[VAT rate]],'VAT rates'!B:E,3,FALSE)="Y",Table3[[#This Row],[Gross 
amount]],"-"),"-")</f>
        <v>-</v>
      </c>
      <c r="K134" s="46"/>
      <c r="L134" s="66"/>
    </row>
    <row r="135" spans="1:12">
      <c r="A135" s="66"/>
      <c r="B135" s="66"/>
      <c r="C135" s="106"/>
      <c r="D135" s="106"/>
      <c r="E135" s="46"/>
      <c r="F135" s="58"/>
      <c r="G135" s="107"/>
      <c r="H135" s="30">
        <f>Table3[[#This Row],[Gross 
amount]]-Table3[[#This Row],[Net 
amount]]</f>
        <v>0</v>
      </c>
      <c r="I135" s="30">
        <f>IFERROR(G135/(SUMIF(Table1[[VAT rate description ]],Table3[[#This Row],[VAT rate]],Table1[Factor])),G135)</f>
        <v>0</v>
      </c>
      <c r="J135" s="30" t="str">
        <f>IFERROR(IF(VLOOKUP(Table3[[#This Row],[VAT rate]],'VAT rates'!B:E,3,FALSE)="Y",Table3[[#This Row],[Gross 
amount]],"-"),"-")</f>
        <v>-</v>
      </c>
      <c r="K135" s="46"/>
      <c r="L135" s="66"/>
    </row>
    <row r="136" spans="1:12">
      <c r="A136" s="66"/>
      <c r="B136" s="66"/>
      <c r="C136" s="106"/>
      <c r="D136" s="106"/>
      <c r="E136" s="46"/>
      <c r="F136" s="58"/>
      <c r="G136" s="107"/>
      <c r="H136" s="30">
        <f>Table3[[#This Row],[Gross 
amount]]-Table3[[#This Row],[Net 
amount]]</f>
        <v>0</v>
      </c>
      <c r="I136" s="30">
        <f>IFERROR(G136/(SUMIF(Table1[[VAT rate description ]],Table3[[#This Row],[VAT rate]],Table1[Factor])),G136)</f>
        <v>0</v>
      </c>
      <c r="J136" s="30" t="str">
        <f>IFERROR(IF(VLOOKUP(Table3[[#This Row],[VAT rate]],'VAT rates'!B:E,3,FALSE)="Y",Table3[[#This Row],[Gross 
amount]],"-"),"-")</f>
        <v>-</v>
      </c>
      <c r="K136" s="46"/>
      <c r="L136" s="66"/>
    </row>
    <row r="137" spans="1:12">
      <c r="A137" s="66"/>
      <c r="B137" s="66"/>
      <c r="C137" s="106"/>
      <c r="D137" s="106"/>
      <c r="E137" s="46"/>
      <c r="F137" s="58"/>
      <c r="G137" s="107"/>
      <c r="H137" s="30">
        <f>Table3[[#This Row],[Gross 
amount]]-Table3[[#This Row],[Net 
amount]]</f>
        <v>0</v>
      </c>
      <c r="I137" s="30">
        <f>IFERROR(G137/(SUMIF(Table1[[VAT rate description ]],Table3[[#This Row],[VAT rate]],Table1[Factor])),G137)</f>
        <v>0</v>
      </c>
      <c r="J137" s="30" t="str">
        <f>IFERROR(IF(VLOOKUP(Table3[[#This Row],[VAT rate]],'VAT rates'!B:E,3,FALSE)="Y",Table3[[#This Row],[Gross 
amount]],"-"),"-")</f>
        <v>-</v>
      </c>
      <c r="K137" s="46"/>
      <c r="L137" s="66"/>
    </row>
    <row r="138" spans="1:12">
      <c r="A138" s="66"/>
      <c r="B138" s="66"/>
      <c r="C138" s="106"/>
      <c r="D138" s="106"/>
      <c r="E138" s="46"/>
      <c r="F138" s="58"/>
      <c r="G138" s="107"/>
      <c r="H138" s="30">
        <f>Table3[[#This Row],[Gross 
amount]]-Table3[[#This Row],[Net 
amount]]</f>
        <v>0</v>
      </c>
      <c r="I138" s="30">
        <f>IFERROR(G138/(SUMIF(Table1[[VAT rate description ]],Table3[[#This Row],[VAT rate]],Table1[Factor])),G138)</f>
        <v>0</v>
      </c>
      <c r="J138" s="30" t="str">
        <f>IFERROR(IF(VLOOKUP(Table3[[#This Row],[VAT rate]],'VAT rates'!B:E,3,FALSE)="Y",Table3[[#This Row],[Gross 
amount]],"-"),"-")</f>
        <v>-</v>
      </c>
      <c r="K138" s="46"/>
      <c r="L138" s="66"/>
    </row>
    <row r="139" spans="1:12">
      <c r="A139" s="66"/>
      <c r="B139" s="66"/>
      <c r="C139" s="106"/>
      <c r="D139" s="106"/>
      <c r="E139" s="46"/>
      <c r="F139" s="58"/>
      <c r="G139" s="107"/>
      <c r="H139" s="30">
        <f>Table3[[#This Row],[Gross 
amount]]-Table3[[#This Row],[Net 
amount]]</f>
        <v>0</v>
      </c>
      <c r="I139" s="30">
        <f>IFERROR(G139/(SUMIF(Table1[[VAT rate description ]],Table3[[#This Row],[VAT rate]],Table1[Factor])),G139)</f>
        <v>0</v>
      </c>
      <c r="J139" s="30" t="str">
        <f>IFERROR(IF(VLOOKUP(Table3[[#This Row],[VAT rate]],'VAT rates'!B:E,3,FALSE)="Y",Table3[[#This Row],[Gross 
amount]],"-"),"-")</f>
        <v>-</v>
      </c>
      <c r="K139" s="46"/>
      <c r="L139" s="66"/>
    </row>
    <row r="140" spans="1:12">
      <c r="A140" s="66"/>
      <c r="B140" s="66"/>
      <c r="C140" s="106"/>
      <c r="D140" s="106"/>
      <c r="E140" s="46"/>
      <c r="F140" s="58"/>
      <c r="G140" s="107"/>
      <c r="H140" s="30">
        <f>Table3[[#This Row],[Gross 
amount]]-Table3[[#This Row],[Net 
amount]]</f>
        <v>0</v>
      </c>
      <c r="I140" s="30">
        <f>IFERROR(G140/(SUMIF(Table1[[VAT rate description ]],Table3[[#This Row],[VAT rate]],Table1[Factor])),G140)</f>
        <v>0</v>
      </c>
      <c r="J140" s="30" t="str">
        <f>IFERROR(IF(VLOOKUP(Table3[[#This Row],[VAT rate]],'VAT rates'!B:E,3,FALSE)="Y",Table3[[#This Row],[Gross 
amount]],"-"),"-")</f>
        <v>-</v>
      </c>
      <c r="K140" s="46"/>
      <c r="L140" s="66"/>
    </row>
    <row r="141" spans="1:12">
      <c r="A141" s="66"/>
      <c r="B141" s="66"/>
      <c r="C141" s="106"/>
      <c r="D141" s="106"/>
      <c r="E141" s="46"/>
      <c r="F141" s="58"/>
      <c r="G141" s="107"/>
      <c r="H141" s="30">
        <f>Table3[[#This Row],[Gross 
amount]]-Table3[[#This Row],[Net 
amount]]</f>
        <v>0</v>
      </c>
      <c r="I141" s="30">
        <f>IFERROR(G141/(SUMIF(Table1[[VAT rate description ]],Table3[[#This Row],[VAT rate]],Table1[Factor])),G141)</f>
        <v>0</v>
      </c>
      <c r="J141" s="30" t="str">
        <f>IFERROR(IF(VLOOKUP(Table3[[#This Row],[VAT rate]],'VAT rates'!B:E,3,FALSE)="Y",Table3[[#This Row],[Gross 
amount]],"-"),"-")</f>
        <v>-</v>
      </c>
      <c r="K141" s="46"/>
      <c r="L141" s="66"/>
    </row>
    <row r="142" spans="1:12">
      <c r="A142" s="66"/>
      <c r="B142" s="66"/>
      <c r="C142" s="106"/>
      <c r="D142" s="106"/>
      <c r="E142" s="46"/>
      <c r="F142" s="58"/>
      <c r="G142" s="107"/>
      <c r="H142" s="30">
        <f>Table3[[#This Row],[Gross 
amount]]-Table3[[#This Row],[Net 
amount]]</f>
        <v>0</v>
      </c>
      <c r="I142" s="30">
        <f>IFERROR(G142/(SUMIF(Table1[[VAT rate description ]],Table3[[#This Row],[VAT rate]],Table1[Factor])),G142)</f>
        <v>0</v>
      </c>
      <c r="J142" s="30" t="str">
        <f>IFERROR(IF(VLOOKUP(Table3[[#This Row],[VAT rate]],'VAT rates'!B:E,3,FALSE)="Y",Table3[[#This Row],[Gross 
amount]],"-"),"-")</f>
        <v>-</v>
      </c>
      <c r="K142" s="46"/>
      <c r="L142" s="66"/>
    </row>
    <row r="143" spans="1:12">
      <c r="A143" s="66"/>
      <c r="B143" s="66"/>
      <c r="C143" s="106"/>
      <c r="D143" s="106"/>
      <c r="E143" s="46"/>
      <c r="F143" s="58"/>
      <c r="G143" s="107"/>
      <c r="H143" s="30">
        <f>Table3[[#This Row],[Gross 
amount]]-Table3[[#This Row],[Net 
amount]]</f>
        <v>0</v>
      </c>
      <c r="I143" s="30">
        <f>IFERROR(G143/(SUMIF(Table1[[VAT rate description ]],Table3[[#This Row],[VAT rate]],Table1[Factor])),G143)</f>
        <v>0</v>
      </c>
      <c r="J143" s="30" t="str">
        <f>IFERROR(IF(VLOOKUP(Table3[[#This Row],[VAT rate]],'VAT rates'!B:E,3,FALSE)="Y",Table3[[#This Row],[Gross 
amount]],"-"),"-")</f>
        <v>-</v>
      </c>
      <c r="K143" s="46"/>
      <c r="L143" s="66"/>
    </row>
    <row r="144" spans="1:12">
      <c r="A144" s="66"/>
      <c r="B144" s="66"/>
      <c r="C144" s="106"/>
      <c r="D144" s="106"/>
      <c r="E144" s="46"/>
      <c r="F144" s="58"/>
      <c r="G144" s="107"/>
      <c r="H144" s="30">
        <f>Table3[[#This Row],[Gross 
amount]]-Table3[[#This Row],[Net 
amount]]</f>
        <v>0</v>
      </c>
      <c r="I144" s="30">
        <f>IFERROR(G144/(SUMIF(Table1[[VAT rate description ]],Table3[[#This Row],[VAT rate]],Table1[Factor])),G144)</f>
        <v>0</v>
      </c>
      <c r="J144" s="30" t="str">
        <f>IFERROR(IF(VLOOKUP(Table3[[#This Row],[VAT rate]],'VAT rates'!B:E,3,FALSE)="Y",Table3[[#This Row],[Gross 
amount]],"-"),"-")</f>
        <v>-</v>
      </c>
      <c r="K144" s="46"/>
      <c r="L144" s="66"/>
    </row>
    <row r="145" spans="1:12">
      <c r="A145" s="66"/>
      <c r="B145" s="66"/>
      <c r="C145" s="106"/>
      <c r="D145" s="106"/>
      <c r="E145" s="46"/>
      <c r="F145" s="58"/>
      <c r="G145" s="107"/>
      <c r="H145" s="30">
        <f>Table3[[#This Row],[Gross 
amount]]-Table3[[#This Row],[Net 
amount]]</f>
        <v>0</v>
      </c>
      <c r="I145" s="30">
        <f>IFERROR(G145/(SUMIF(Table1[[VAT rate description ]],Table3[[#This Row],[VAT rate]],Table1[Factor])),G145)</f>
        <v>0</v>
      </c>
      <c r="J145" s="30" t="str">
        <f>IFERROR(IF(VLOOKUP(Table3[[#This Row],[VAT rate]],'VAT rates'!B:E,3,FALSE)="Y",Table3[[#This Row],[Gross 
amount]],"-"),"-")</f>
        <v>-</v>
      </c>
      <c r="K145" s="46"/>
      <c r="L145" s="66"/>
    </row>
    <row r="146" spans="1:12">
      <c r="A146" s="66"/>
      <c r="B146" s="66"/>
      <c r="C146" s="106"/>
      <c r="D146" s="106"/>
      <c r="E146" s="46"/>
      <c r="F146" s="58"/>
      <c r="G146" s="107"/>
      <c r="H146" s="30">
        <f>Table3[[#This Row],[Gross 
amount]]-Table3[[#This Row],[Net 
amount]]</f>
        <v>0</v>
      </c>
      <c r="I146" s="30">
        <f>IFERROR(G146/(SUMIF(Table1[[VAT rate description ]],Table3[[#This Row],[VAT rate]],Table1[Factor])),G146)</f>
        <v>0</v>
      </c>
      <c r="J146" s="30" t="str">
        <f>IFERROR(IF(VLOOKUP(Table3[[#This Row],[VAT rate]],'VAT rates'!B:E,3,FALSE)="Y",Table3[[#This Row],[Gross 
amount]],"-"),"-")</f>
        <v>-</v>
      </c>
      <c r="K146" s="46"/>
      <c r="L146" s="66"/>
    </row>
    <row r="147" spans="1:12">
      <c r="A147" s="66"/>
      <c r="B147" s="66"/>
      <c r="C147" s="106"/>
      <c r="D147" s="106"/>
      <c r="E147" s="46"/>
      <c r="F147" s="58"/>
      <c r="G147" s="107"/>
      <c r="H147" s="30">
        <f>Table3[[#This Row],[Gross 
amount]]-Table3[[#This Row],[Net 
amount]]</f>
        <v>0</v>
      </c>
      <c r="I147" s="30">
        <f>IFERROR(G147/(SUMIF(Table1[[VAT rate description ]],Table3[[#This Row],[VAT rate]],Table1[Factor])),G147)</f>
        <v>0</v>
      </c>
      <c r="J147" s="30" t="str">
        <f>IFERROR(IF(VLOOKUP(Table3[[#This Row],[VAT rate]],'VAT rates'!B:E,3,FALSE)="Y",Table3[[#This Row],[Gross 
amount]],"-"),"-")</f>
        <v>-</v>
      </c>
      <c r="K147" s="46"/>
      <c r="L147" s="66"/>
    </row>
    <row r="148" spans="1:12">
      <c r="A148" s="66"/>
      <c r="B148" s="66"/>
      <c r="C148" s="106"/>
      <c r="D148" s="106"/>
      <c r="E148" s="46"/>
      <c r="F148" s="58"/>
      <c r="G148" s="107"/>
      <c r="H148" s="30">
        <f>Table3[[#This Row],[Gross 
amount]]-Table3[[#This Row],[Net 
amount]]</f>
        <v>0</v>
      </c>
      <c r="I148" s="30">
        <f>IFERROR(G148/(SUMIF(Table1[[VAT rate description ]],Table3[[#This Row],[VAT rate]],Table1[Factor])),G148)</f>
        <v>0</v>
      </c>
      <c r="J148" s="30" t="str">
        <f>IFERROR(IF(VLOOKUP(Table3[[#This Row],[VAT rate]],'VAT rates'!B:E,3,FALSE)="Y",Table3[[#This Row],[Gross 
amount]],"-"),"-")</f>
        <v>-</v>
      </c>
      <c r="K148" s="46"/>
      <c r="L148" s="66"/>
    </row>
    <row r="149" spans="1:12">
      <c r="A149" s="66"/>
      <c r="B149" s="66"/>
      <c r="C149" s="106"/>
      <c r="D149" s="106"/>
      <c r="E149" s="46"/>
      <c r="F149" s="58"/>
      <c r="G149" s="107"/>
      <c r="H149" s="30">
        <f>Table3[[#This Row],[Gross 
amount]]-Table3[[#This Row],[Net 
amount]]</f>
        <v>0</v>
      </c>
      <c r="I149" s="30">
        <f>IFERROR(G149/(SUMIF(Table1[[VAT rate description ]],Table3[[#This Row],[VAT rate]],Table1[Factor])),G149)</f>
        <v>0</v>
      </c>
      <c r="J149" s="30" t="str">
        <f>IFERROR(IF(VLOOKUP(Table3[[#This Row],[VAT rate]],'VAT rates'!B:E,3,FALSE)="Y",Table3[[#This Row],[Gross 
amount]],"-"),"-")</f>
        <v>-</v>
      </c>
      <c r="K149" s="46"/>
      <c r="L149" s="66"/>
    </row>
    <row r="150" spans="1:12">
      <c r="A150" s="66"/>
      <c r="B150" s="66"/>
      <c r="C150" s="106"/>
      <c r="D150" s="106"/>
      <c r="E150" s="46"/>
      <c r="F150" s="58"/>
      <c r="G150" s="107"/>
      <c r="H150" s="30">
        <f>Table3[[#This Row],[Gross 
amount]]-Table3[[#This Row],[Net 
amount]]</f>
        <v>0</v>
      </c>
      <c r="I150" s="30">
        <f>IFERROR(G150/(SUMIF(Table1[[VAT rate description ]],Table3[[#This Row],[VAT rate]],Table1[Factor])),G150)</f>
        <v>0</v>
      </c>
      <c r="J150" s="30" t="str">
        <f>IFERROR(IF(VLOOKUP(Table3[[#This Row],[VAT rate]],'VAT rates'!B:E,3,FALSE)="Y",Table3[[#This Row],[Gross 
amount]],"-"),"-")</f>
        <v>-</v>
      </c>
      <c r="K150" s="46"/>
      <c r="L150" s="66"/>
    </row>
    <row r="151" spans="1:12">
      <c r="A151" s="66"/>
      <c r="B151" s="66"/>
      <c r="C151" s="106"/>
      <c r="D151" s="106"/>
      <c r="E151" s="46"/>
      <c r="F151" s="58"/>
      <c r="G151" s="107"/>
      <c r="H151" s="30">
        <f>Table3[[#This Row],[Gross 
amount]]-Table3[[#This Row],[Net 
amount]]</f>
        <v>0</v>
      </c>
      <c r="I151" s="30">
        <f>IFERROR(G151/(SUMIF(Table1[[VAT rate description ]],Table3[[#This Row],[VAT rate]],Table1[Factor])),G151)</f>
        <v>0</v>
      </c>
      <c r="J151" s="30" t="str">
        <f>IFERROR(IF(VLOOKUP(Table3[[#This Row],[VAT rate]],'VAT rates'!B:E,3,FALSE)="Y",Table3[[#This Row],[Gross 
amount]],"-"),"-")</f>
        <v>-</v>
      </c>
      <c r="K151" s="46"/>
      <c r="L151" s="66"/>
    </row>
    <row r="152" spans="1:12">
      <c r="A152" s="66"/>
      <c r="B152" s="66"/>
      <c r="C152" s="106"/>
      <c r="D152" s="106"/>
      <c r="E152" s="46"/>
      <c r="F152" s="58"/>
      <c r="G152" s="107"/>
      <c r="H152" s="30">
        <f>Table3[[#This Row],[Gross 
amount]]-Table3[[#This Row],[Net 
amount]]</f>
        <v>0</v>
      </c>
      <c r="I152" s="30">
        <f>IFERROR(G152/(SUMIF(Table1[[VAT rate description ]],Table3[[#This Row],[VAT rate]],Table1[Factor])),G152)</f>
        <v>0</v>
      </c>
      <c r="J152" s="30" t="str">
        <f>IFERROR(IF(VLOOKUP(Table3[[#This Row],[VAT rate]],'VAT rates'!B:E,3,FALSE)="Y",Table3[[#This Row],[Gross 
amount]],"-"),"-")</f>
        <v>-</v>
      </c>
      <c r="K152" s="46"/>
      <c r="L152" s="66"/>
    </row>
    <row r="153" spans="1:12">
      <c r="A153" s="66"/>
      <c r="B153" s="66"/>
      <c r="C153" s="106"/>
      <c r="D153" s="106"/>
      <c r="E153" s="46"/>
      <c r="F153" s="58"/>
      <c r="G153" s="107"/>
      <c r="H153" s="30">
        <f>Table3[[#This Row],[Gross 
amount]]-Table3[[#This Row],[Net 
amount]]</f>
        <v>0</v>
      </c>
      <c r="I153" s="30">
        <f>IFERROR(G153/(SUMIF(Table1[[VAT rate description ]],Table3[[#This Row],[VAT rate]],Table1[Factor])),G153)</f>
        <v>0</v>
      </c>
      <c r="J153" s="30" t="str">
        <f>IFERROR(IF(VLOOKUP(Table3[[#This Row],[VAT rate]],'VAT rates'!B:E,3,FALSE)="Y",Table3[[#This Row],[Gross 
amount]],"-"),"-")</f>
        <v>-</v>
      </c>
      <c r="K153" s="46"/>
      <c r="L153" s="66"/>
    </row>
    <row r="154" spans="1:12">
      <c r="A154" s="66"/>
      <c r="B154" s="66"/>
      <c r="C154" s="106"/>
      <c r="D154" s="106"/>
      <c r="E154" s="46"/>
      <c r="F154" s="58"/>
      <c r="G154" s="107"/>
      <c r="H154" s="30">
        <f>Table3[[#This Row],[Gross 
amount]]-Table3[[#This Row],[Net 
amount]]</f>
        <v>0</v>
      </c>
      <c r="I154" s="30">
        <f>IFERROR(G154/(SUMIF(Table1[[VAT rate description ]],Table3[[#This Row],[VAT rate]],Table1[Factor])),G154)</f>
        <v>0</v>
      </c>
      <c r="J154" s="30" t="str">
        <f>IFERROR(IF(VLOOKUP(Table3[[#This Row],[VAT rate]],'VAT rates'!B:E,3,FALSE)="Y",Table3[[#This Row],[Gross 
amount]],"-"),"-")</f>
        <v>-</v>
      </c>
      <c r="K154" s="46"/>
      <c r="L154" s="66"/>
    </row>
    <row r="155" spans="1:12">
      <c r="A155" s="66"/>
      <c r="B155" s="66"/>
      <c r="C155" s="106"/>
      <c r="D155" s="106"/>
      <c r="E155" s="46"/>
      <c r="F155" s="58"/>
      <c r="G155" s="107"/>
      <c r="H155" s="30">
        <f>Table3[[#This Row],[Gross 
amount]]-Table3[[#This Row],[Net 
amount]]</f>
        <v>0</v>
      </c>
      <c r="I155" s="30">
        <f>IFERROR(G155/(SUMIF(Table1[[VAT rate description ]],Table3[[#This Row],[VAT rate]],Table1[Factor])),G155)</f>
        <v>0</v>
      </c>
      <c r="J155" s="30" t="str">
        <f>IFERROR(IF(VLOOKUP(Table3[[#This Row],[VAT rate]],'VAT rates'!B:E,3,FALSE)="Y",Table3[[#This Row],[Gross 
amount]],"-"),"-")</f>
        <v>-</v>
      </c>
      <c r="K155" s="46"/>
      <c r="L155" s="66"/>
    </row>
    <row r="156" spans="1:12">
      <c r="A156" s="66"/>
      <c r="B156" s="66"/>
      <c r="C156" s="106"/>
      <c r="D156" s="106"/>
      <c r="E156" s="46"/>
      <c r="F156" s="58"/>
      <c r="G156" s="107"/>
      <c r="H156" s="30">
        <f>Table3[[#This Row],[Gross 
amount]]-Table3[[#This Row],[Net 
amount]]</f>
        <v>0</v>
      </c>
      <c r="I156" s="30">
        <f>IFERROR(G156/(SUMIF(Table1[[VAT rate description ]],Table3[[#This Row],[VAT rate]],Table1[Factor])),G156)</f>
        <v>0</v>
      </c>
      <c r="J156" s="30" t="str">
        <f>IFERROR(IF(VLOOKUP(Table3[[#This Row],[VAT rate]],'VAT rates'!B:E,3,FALSE)="Y",Table3[[#This Row],[Gross 
amount]],"-"),"-")</f>
        <v>-</v>
      </c>
      <c r="K156" s="46"/>
      <c r="L156" s="66"/>
    </row>
    <row r="157" spans="1:12">
      <c r="A157" s="66"/>
      <c r="B157" s="66"/>
      <c r="C157" s="106"/>
      <c r="D157" s="106"/>
      <c r="E157" s="46"/>
      <c r="F157" s="58"/>
      <c r="G157" s="107"/>
      <c r="H157" s="30">
        <f>Table3[[#This Row],[Gross 
amount]]-Table3[[#This Row],[Net 
amount]]</f>
        <v>0</v>
      </c>
      <c r="I157" s="30">
        <f>IFERROR(G157/(SUMIF(Table1[[VAT rate description ]],Table3[[#This Row],[VAT rate]],Table1[Factor])),G157)</f>
        <v>0</v>
      </c>
      <c r="J157" s="30" t="str">
        <f>IFERROR(IF(VLOOKUP(Table3[[#This Row],[VAT rate]],'VAT rates'!B:E,3,FALSE)="Y",Table3[[#This Row],[Gross 
amount]],"-"),"-")</f>
        <v>-</v>
      </c>
      <c r="K157" s="46"/>
      <c r="L157" s="66"/>
    </row>
    <row r="158" spans="1:12">
      <c r="A158" s="66"/>
      <c r="B158" s="66"/>
      <c r="C158" s="106"/>
      <c r="D158" s="106"/>
      <c r="E158" s="46"/>
      <c r="F158" s="58"/>
      <c r="G158" s="107"/>
      <c r="H158" s="30">
        <f>Table3[[#This Row],[Gross 
amount]]-Table3[[#This Row],[Net 
amount]]</f>
        <v>0</v>
      </c>
      <c r="I158" s="30">
        <f>IFERROR(G158/(SUMIF(Table1[[VAT rate description ]],Table3[[#This Row],[VAT rate]],Table1[Factor])),G158)</f>
        <v>0</v>
      </c>
      <c r="J158" s="30" t="str">
        <f>IFERROR(IF(VLOOKUP(Table3[[#This Row],[VAT rate]],'VAT rates'!B:E,3,FALSE)="Y",Table3[[#This Row],[Gross 
amount]],"-"),"-")</f>
        <v>-</v>
      </c>
      <c r="K158" s="46"/>
      <c r="L158" s="66"/>
    </row>
    <row r="159" spans="1:12">
      <c r="A159" s="66"/>
      <c r="B159" s="66"/>
      <c r="C159" s="106"/>
      <c r="D159" s="106"/>
      <c r="E159" s="46"/>
      <c r="F159" s="58"/>
      <c r="G159" s="107"/>
      <c r="H159" s="30">
        <f>Table3[[#This Row],[Gross 
amount]]-Table3[[#This Row],[Net 
amount]]</f>
        <v>0</v>
      </c>
      <c r="I159" s="30">
        <f>IFERROR(G159/(SUMIF(Table1[[VAT rate description ]],Table3[[#This Row],[VAT rate]],Table1[Factor])),G159)</f>
        <v>0</v>
      </c>
      <c r="J159" s="30" t="str">
        <f>IFERROR(IF(VLOOKUP(Table3[[#This Row],[VAT rate]],'VAT rates'!B:E,3,FALSE)="Y",Table3[[#This Row],[Gross 
amount]],"-"),"-")</f>
        <v>-</v>
      </c>
      <c r="K159" s="46"/>
      <c r="L159" s="66"/>
    </row>
    <row r="160" spans="1:12">
      <c r="A160" s="66"/>
      <c r="B160" s="66"/>
      <c r="C160" s="106"/>
      <c r="D160" s="106"/>
      <c r="E160" s="46"/>
      <c r="F160" s="58"/>
      <c r="G160" s="107"/>
      <c r="H160" s="30">
        <f>Table3[[#This Row],[Gross 
amount]]-Table3[[#This Row],[Net 
amount]]</f>
        <v>0</v>
      </c>
      <c r="I160" s="30">
        <f>IFERROR(G160/(SUMIF(Table1[[VAT rate description ]],Table3[[#This Row],[VAT rate]],Table1[Factor])),G160)</f>
        <v>0</v>
      </c>
      <c r="J160" s="30" t="str">
        <f>IFERROR(IF(VLOOKUP(Table3[[#This Row],[VAT rate]],'VAT rates'!B:E,3,FALSE)="Y",Table3[[#This Row],[Gross 
amount]],"-"),"-")</f>
        <v>-</v>
      </c>
      <c r="K160" s="46"/>
      <c r="L160" s="66"/>
    </row>
    <row r="161" spans="1:12">
      <c r="A161" s="66"/>
      <c r="B161" s="66"/>
      <c r="C161" s="106"/>
      <c r="D161" s="106"/>
      <c r="E161" s="46"/>
      <c r="F161" s="58"/>
      <c r="G161" s="107"/>
      <c r="H161" s="30">
        <f>Table3[[#This Row],[Gross 
amount]]-Table3[[#This Row],[Net 
amount]]</f>
        <v>0</v>
      </c>
      <c r="I161" s="30">
        <f>IFERROR(G161/(SUMIF(Table1[[VAT rate description ]],Table3[[#This Row],[VAT rate]],Table1[Factor])),G161)</f>
        <v>0</v>
      </c>
      <c r="J161" s="30" t="str">
        <f>IFERROR(IF(VLOOKUP(Table3[[#This Row],[VAT rate]],'VAT rates'!B:E,3,FALSE)="Y",Table3[[#This Row],[Gross 
amount]],"-"),"-")</f>
        <v>-</v>
      </c>
      <c r="K161" s="46"/>
      <c r="L161" s="66"/>
    </row>
    <row r="162" spans="1:12">
      <c r="A162" s="66"/>
      <c r="B162" s="66"/>
      <c r="C162" s="106"/>
      <c r="D162" s="106"/>
      <c r="E162" s="46"/>
      <c r="F162" s="58"/>
      <c r="G162" s="107"/>
      <c r="H162" s="30">
        <f>Table3[[#This Row],[Gross 
amount]]-Table3[[#This Row],[Net 
amount]]</f>
        <v>0</v>
      </c>
      <c r="I162" s="30">
        <f>IFERROR(G162/(SUMIF(Table1[[VAT rate description ]],Table3[[#This Row],[VAT rate]],Table1[Factor])),G162)</f>
        <v>0</v>
      </c>
      <c r="J162" s="30" t="str">
        <f>IFERROR(IF(VLOOKUP(Table3[[#This Row],[VAT rate]],'VAT rates'!B:E,3,FALSE)="Y",Table3[[#This Row],[Gross 
amount]],"-"),"-")</f>
        <v>-</v>
      </c>
      <c r="K162" s="46"/>
      <c r="L162" s="66"/>
    </row>
    <row r="163" spans="1:12">
      <c r="A163" s="66"/>
      <c r="B163" s="66"/>
      <c r="C163" s="106"/>
      <c r="D163" s="106"/>
      <c r="E163" s="46"/>
      <c r="F163" s="58"/>
      <c r="G163" s="107"/>
      <c r="H163" s="30">
        <f>Table3[[#This Row],[Gross 
amount]]-Table3[[#This Row],[Net 
amount]]</f>
        <v>0</v>
      </c>
      <c r="I163" s="30">
        <f>IFERROR(G163/(SUMIF(Table1[[VAT rate description ]],Table3[[#This Row],[VAT rate]],Table1[Factor])),G163)</f>
        <v>0</v>
      </c>
      <c r="J163" s="30" t="str">
        <f>IFERROR(IF(VLOOKUP(Table3[[#This Row],[VAT rate]],'VAT rates'!B:E,3,FALSE)="Y",Table3[[#This Row],[Gross 
amount]],"-"),"-")</f>
        <v>-</v>
      </c>
      <c r="K163" s="46"/>
      <c r="L163" s="66"/>
    </row>
    <row r="164" spans="1:12">
      <c r="A164" s="66"/>
      <c r="B164" s="66"/>
      <c r="C164" s="106"/>
      <c r="D164" s="106"/>
      <c r="E164" s="46"/>
      <c r="F164" s="58"/>
      <c r="G164" s="107"/>
      <c r="H164" s="30">
        <f>Table3[[#This Row],[Gross 
amount]]-Table3[[#This Row],[Net 
amount]]</f>
        <v>0</v>
      </c>
      <c r="I164" s="30">
        <f>IFERROR(G164/(SUMIF(Table1[[VAT rate description ]],Table3[[#This Row],[VAT rate]],Table1[Factor])),G164)</f>
        <v>0</v>
      </c>
      <c r="J164" s="30" t="str">
        <f>IFERROR(IF(VLOOKUP(Table3[[#This Row],[VAT rate]],'VAT rates'!B:E,3,FALSE)="Y",Table3[[#This Row],[Gross 
amount]],"-"),"-")</f>
        <v>-</v>
      </c>
      <c r="K164" s="46"/>
      <c r="L164" s="66"/>
    </row>
    <row r="165" spans="1:12">
      <c r="A165" s="66"/>
      <c r="B165" s="66"/>
      <c r="C165" s="106"/>
      <c r="D165" s="106"/>
      <c r="E165" s="46"/>
      <c r="F165" s="58"/>
      <c r="G165" s="107"/>
      <c r="H165" s="30">
        <f>Table3[[#This Row],[Gross 
amount]]-Table3[[#This Row],[Net 
amount]]</f>
        <v>0</v>
      </c>
      <c r="I165" s="30">
        <f>IFERROR(G165/(SUMIF(Table1[[VAT rate description ]],Table3[[#This Row],[VAT rate]],Table1[Factor])),G165)</f>
        <v>0</v>
      </c>
      <c r="J165" s="30" t="str">
        <f>IFERROR(IF(VLOOKUP(Table3[[#This Row],[VAT rate]],'VAT rates'!B:E,3,FALSE)="Y",Table3[[#This Row],[Gross 
amount]],"-"),"-")</f>
        <v>-</v>
      </c>
      <c r="K165" s="46"/>
      <c r="L165" s="66"/>
    </row>
    <row r="166" spans="1:12">
      <c r="A166" s="66"/>
      <c r="B166" s="66"/>
      <c r="C166" s="106"/>
      <c r="D166" s="106"/>
      <c r="E166" s="46"/>
      <c r="F166" s="58"/>
      <c r="G166" s="107"/>
      <c r="H166" s="30">
        <f>Table3[[#This Row],[Gross 
amount]]-Table3[[#This Row],[Net 
amount]]</f>
        <v>0</v>
      </c>
      <c r="I166" s="30">
        <f>IFERROR(G166/(SUMIF(Table1[[VAT rate description ]],Table3[[#This Row],[VAT rate]],Table1[Factor])),G166)</f>
        <v>0</v>
      </c>
      <c r="J166" s="30" t="str">
        <f>IFERROR(IF(VLOOKUP(Table3[[#This Row],[VAT rate]],'VAT rates'!B:E,3,FALSE)="Y",Table3[[#This Row],[Gross 
amount]],"-"),"-")</f>
        <v>-</v>
      </c>
      <c r="K166" s="46"/>
      <c r="L166" s="66"/>
    </row>
    <row r="167" spans="1:12">
      <c r="A167" s="66"/>
      <c r="B167" s="66"/>
      <c r="C167" s="106"/>
      <c r="D167" s="106"/>
      <c r="E167" s="46"/>
      <c r="F167" s="58"/>
      <c r="G167" s="107"/>
      <c r="H167" s="30">
        <f>Table3[[#This Row],[Gross 
amount]]-Table3[[#This Row],[Net 
amount]]</f>
        <v>0</v>
      </c>
      <c r="I167" s="30">
        <f>IFERROR(G167/(SUMIF(Table1[[VAT rate description ]],Table3[[#This Row],[VAT rate]],Table1[Factor])),G167)</f>
        <v>0</v>
      </c>
      <c r="J167" s="30" t="str">
        <f>IFERROR(IF(VLOOKUP(Table3[[#This Row],[VAT rate]],'VAT rates'!B:E,3,FALSE)="Y",Table3[[#This Row],[Gross 
amount]],"-"),"-")</f>
        <v>-</v>
      </c>
      <c r="K167" s="46"/>
      <c r="L167" s="66"/>
    </row>
    <row r="168" spans="1:12">
      <c r="A168" s="66"/>
      <c r="B168" s="66"/>
      <c r="C168" s="106"/>
      <c r="D168" s="106"/>
      <c r="E168" s="46"/>
      <c r="F168" s="58"/>
      <c r="G168" s="107"/>
      <c r="H168" s="30">
        <f>Table3[[#This Row],[Gross 
amount]]-Table3[[#This Row],[Net 
amount]]</f>
        <v>0</v>
      </c>
      <c r="I168" s="30">
        <f>IFERROR(G168/(SUMIF(Table1[[VAT rate description ]],Table3[[#This Row],[VAT rate]],Table1[Factor])),G168)</f>
        <v>0</v>
      </c>
      <c r="J168" s="30" t="str">
        <f>IFERROR(IF(VLOOKUP(Table3[[#This Row],[VAT rate]],'VAT rates'!B:E,3,FALSE)="Y",Table3[[#This Row],[Gross 
amount]],"-"),"-")</f>
        <v>-</v>
      </c>
      <c r="K168" s="46"/>
      <c r="L168" s="66"/>
    </row>
    <row r="169" spans="1:12">
      <c r="A169" s="66"/>
      <c r="B169" s="66"/>
      <c r="C169" s="106"/>
      <c r="D169" s="106"/>
      <c r="E169" s="46"/>
      <c r="F169" s="58"/>
      <c r="G169" s="107"/>
      <c r="H169" s="30">
        <f>Table3[[#This Row],[Gross 
amount]]-Table3[[#This Row],[Net 
amount]]</f>
        <v>0</v>
      </c>
      <c r="I169" s="30">
        <f>IFERROR(G169/(SUMIF(Table1[[VAT rate description ]],Table3[[#This Row],[VAT rate]],Table1[Factor])),G169)</f>
        <v>0</v>
      </c>
      <c r="J169" s="30" t="str">
        <f>IFERROR(IF(VLOOKUP(Table3[[#This Row],[VAT rate]],'VAT rates'!B:E,3,FALSE)="Y",Table3[[#This Row],[Gross 
amount]],"-"),"-")</f>
        <v>-</v>
      </c>
      <c r="K169" s="46"/>
      <c r="L169" s="66"/>
    </row>
    <row r="170" spans="1:12">
      <c r="A170" s="66"/>
      <c r="B170" s="66"/>
      <c r="C170" s="106"/>
      <c r="D170" s="106"/>
      <c r="E170" s="46"/>
      <c r="F170" s="58"/>
      <c r="G170" s="107"/>
      <c r="H170" s="30">
        <f>Table3[[#This Row],[Gross 
amount]]-Table3[[#This Row],[Net 
amount]]</f>
        <v>0</v>
      </c>
      <c r="I170" s="30">
        <f>IFERROR(G170/(SUMIF(Table1[[VAT rate description ]],Table3[[#This Row],[VAT rate]],Table1[Factor])),G170)</f>
        <v>0</v>
      </c>
      <c r="J170" s="30" t="str">
        <f>IFERROR(IF(VLOOKUP(Table3[[#This Row],[VAT rate]],'VAT rates'!B:E,3,FALSE)="Y",Table3[[#This Row],[Gross 
amount]],"-"),"-")</f>
        <v>-</v>
      </c>
      <c r="K170" s="46"/>
      <c r="L170" s="66"/>
    </row>
    <row r="171" spans="1:12">
      <c r="A171" s="66"/>
      <c r="B171" s="66"/>
      <c r="C171" s="106"/>
      <c r="D171" s="106"/>
      <c r="E171" s="46"/>
      <c r="F171" s="58"/>
      <c r="G171" s="107"/>
      <c r="H171" s="30">
        <f>Table3[[#This Row],[Gross 
amount]]-Table3[[#This Row],[Net 
amount]]</f>
        <v>0</v>
      </c>
      <c r="I171" s="30">
        <f>IFERROR(G171/(SUMIF(Table1[[VAT rate description ]],Table3[[#This Row],[VAT rate]],Table1[Factor])),G171)</f>
        <v>0</v>
      </c>
      <c r="J171" s="30" t="str">
        <f>IFERROR(IF(VLOOKUP(Table3[[#This Row],[VAT rate]],'VAT rates'!B:E,3,FALSE)="Y",Table3[[#This Row],[Gross 
amount]],"-"),"-")</f>
        <v>-</v>
      </c>
      <c r="K171" s="46"/>
      <c r="L171" s="66"/>
    </row>
    <row r="172" spans="1:12">
      <c r="A172" s="66"/>
      <c r="B172" s="66"/>
      <c r="C172" s="106"/>
      <c r="D172" s="106"/>
      <c r="E172" s="46"/>
      <c r="F172" s="58"/>
      <c r="G172" s="107"/>
      <c r="H172" s="30">
        <f>Table3[[#This Row],[Gross 
amount]]-Table3[[#This Row],[Net 
amount]]</f>
        <v>0</v>
      </c>
      <c r="I172" s="30">
        <f>IFERROR(G172/(SUMIF(Table1[[VAT rate description ]],Table3[[#This Row],[VAT rate]],Table1[Factor])),G172)</f>
        <v>0</v>
      </c>
      <c r="J172" s="30" t="str">
        <f>IFERROR(IF(VLOOKUP(Table3[[#This Row],[VAT rate]],'VAT rates'!B:E,3,FALSE)="Y",Table3[[#This Row],[Gross 
amount]],"-"),"-")</f>
        <v>-</v>
      </c>
      <c r="K172" s="46"/>
      <c r="L172" s="66"/>
    </row>
    <row r="173" spans="1:12">
      <c r="A173" s="66"/>
      <c r="B173" s="66"/>
      <c r="C173" s="106"/>
      <c r="D173" s="106"/>
      <c r="E173" s="46"/>
      <c r="F173" s="58"/>
      <c r="G173" s="107"/>
      <c r="H173" s="30">
        <f>Table3[[#This Row],[Gross 
amount]]-Table3[[#This Row],[Net 
amount]]</f>
        <v>0</v>
      </c>
      <c r="I173" s="30">
        <f>IFERROR(G173/(SUMIF(Table1[[VAT rate description ]],Table3[[#This Row],[VAT rate]],Table1[Factor])),G173)</f>
        <v>0</v>
      </c>
      <c r="J173" s="30" t="str">
        <f>IFERROR(IF(VLOOKUP(Table3[[#This Row],[VAT rate]],'VAT rates'!B:E,3,FALSE)="Y",Table3[[#This Row],[Gross 
amount]],"-"),"-")</f>
        <v>-</v>
      </c>
      <c r="K173" s="46"/>
      <c r="L173" s="66"/>
    </row>
    <row r="174" spans="1:12">
      <c r="A174" s="66"/>
      <c r="B174" s="66"/>
      <c r="C174" s="106"/>
      <c r="D174" s="106"/>
      <c r="E174" s="46"/>
      <c r="F174" s="58"/>
      <c r="G174" s="107"/>
      <c r="H174" s="30">
        <f>Table3[[#This Row],[Gross 
amount]]-Table3[[#This Row],[Net 
amount]]</f>
        <v>0</v>
      </c>
      <c r="I174" s="30">
        <f>IFERROR(G174/(SUMIF(Table1[[VAT rate description ]],Table3[[#This Row],[VAT rate]],Table1[Factor])),G174)</f>
        <v>0</v>
      </c>
      <c r="J174" s="30" t="str">
        <f>IFERROR(IF(VLOOKUP(Table3[[#This Row],[VAT rate]],'VAT rates'!B:E,3,FALSE)="Y",Table3[[#This Row],[Gross 
amount]],"-"),"-")</f>
        <v>-</v>
      </c>
      <c r="K174" s="46"/>
      <c r="L174" s="66"/>
    </row>
    <row r="175" spans="1:12">
      <c r="A175" s="66"/>
      <c r="B175" s="66"/>
      <c r="C175" s="106"/>
      <c r="D175" s="106"/>
      <c r="E175" s="46"/>
      <c r="F175" s="58"/>
      <c r="G175" s="107"/>
      <c r="H175" s="30">
        <f>Table3[[#This Row],[Gross 
amount]]-Table3[[#This Row],[Net 
amount]]</f>
        <v>0</v>
      </c>
      <c r="I175" s="30">
        <f>IFERROR(G175/(SUMIF(Table1[[VAT rate description ]],Table3[[#This Row],[VAT rate]],Table1[Factor])),G175)</f>
        <v>0</v>
      </c>
      <c r="J175" s="30" t="str">
        <f>IFERROR(IF(VLOOKUP(Table3[[#This Row],[VAT rate]],'VAT rates'!B:E,3,FALSE)="Y",Table3[[#This Row],[Gross 
amount]],"-"),"-")</f>
        <v>-</v>
      </c>
      <c r="K175" s="46"/>
      <c r="L175" s="66"/>
    </row>
    <row r="176" spans="1:12">
      <c r="A176" s="66"/>
      <c r="B176" s="66"/>
      <c r="C176" s="106"/>
      <c r="D176" s="106"/>
      <c r="E176" s="46"/>
      <c r="F176" s="58"/>
      <c r="G176" s="107"/>
      <c r="H176" s="30">
        <f>Table3[[#This Row],[Gross 
amount]]-Table3[[#This Row],[Net 
amount]]</f>
        <v>0</v>
      </c>
      <c r="I176" s="30">
        <f>IFERROR(G176/(SUMIF(Table1[[VAT rate description ]],Table3[[#This Row],[VAT rate]],Table1[Factor])),G176)</f>
        <v>0</v>
      </c>
      <c r="J176" s="30" t="str">
        <f>IFERROR(IF(VLOOKUP(Table3[[#This Row],[VAT rate]],'VAT rates'!B:E,3,FALSE)="Y",Table3[[#This Row],[Gross 
amount]],"-"),"-")</f>
        <v>-</v>
      </c>
      <c r="K176" s="46"/>
      <c r="L176" s="66"/>
    </row>
    <row r="177" spans="1:12">
      <c r="A177" s="66"/>
      <c r="B177" s="66"/>
      <c r="C177" s="106"/>
      <c r="D177" s="106"/>
      <c r="E177" s="46"/>
      <c r="F177" s="58"/>
      <c r="G177" s="107"/>
      <c r="H177" s="30">
        <f>Table3[[#This Row],[Gross 
amount]]-Table3[[#This Row],[Net 
amount]]</f>
        <v>0</v>
      </c>
      <c r="I177" s="30">
        <f>IFERROR(G177/(SUMIF(Table1[[VAT rate description ]],Table3[[#This Row],[VAT rate]],Table1[Factor])),G177)</f>
        <v>0</v>
      </c>
      <c r="J177" s="30" t="str">
        <f>IFERROR(IF(VLOOKUP(Table3[[#This Row],[VAT rate]],'VAT rates'!B:E,3,FALSE)="Y",Table3[[#This Row],[Gross 
amount]],"-"),"-")</f>
        <v>-</v>
      </c>
      <c r="K177" s="46"/>
      <c r="L177" s="66"/>
    </row>
    <row r="178" spans="1:12">
      <c r="A178" s="66"/>
      <c r="B178" s="66"/>
      <c r="C178" s="106"/>
      <c r="D178" s="106"/>
      <c r="E178" s="46"/>
      <c r="F178" s="58"/>
      <c r="G178" s="107"/>
      <c r="H178" s="30">
        <f>Table3[[#This Row],[Gross 
amount]]-Table3[[#This Row],[Net 
amount]]</f>
        <v>0</v>
      </c>
      <c r="I178" s="30">
        <f>IFERROR(G178/(SUMIF(Table1[[VAT rate description ]],Table3[[#This Row],[VAT rate]],Table1[Factor])),G178)</f>
        <v>0</v>
      </c>
      <c r="J178" s="30" t="str">
        <f>IFERROR(IF(VLOOKUP(Table3[[#This Row],[VAT rate]],'VAT rates'!B:E,3,FALSE)="Y",Table3[[#This Row],[Gross 
amount]],"-"),"-")</f>
        <v>-</v>
      </c>
      <c r="K178" s="46"/>
      <c r="L178" s="66"/>
    </row>
    <row r="179" spans="1:12">
      <c r="A179" s="66"/>
      <c r="B179" s="66"/>
      <c r="C179" s="46"/>
      <c r="D179" s="46"/>
      <c r="E179" s="46"/>
      <c r="F179" s="58"/>
      <c r="G179" s="45"/>
      <c r="H179" s="30">
        <f>Table3[[#This Row],[Gross 
amount]]-Table3[[#This Row],[Net 
amount]]</f>
        <v>0</v>
      </c>
      <c r="I179" s="30">
        <f>IFERROR(G179/(SUMIF(Table1[[VAT rate description ]],Table3[[#This Row],[VAT rate]],Table1[Factor])),G179)</f>
        <v>0</v>
      </c>
      <c r="J179" s="30" t="str">
        <f>IFERROR(IF(VLOOKUP(Table3[[#This Row],[VAT rate]],'VAT rates'!B:E,3,FALSE)="Y",Table3[[#This Row],[Gross 
amount]],"-"),"-")</f>
        <v>-</v>
      </c>
      <c r="K179" s="46"/>
      <c r="L179" s="66"/>
    </row>
    <row r="180" spans="1:12">
      <c r="A180" s="66"/>
      <c r="B180" s="66"/>
      <c r="C180" s="106"/>
      <c r="D180" s="106"/>
      <c r="E180" s="46"/>
      <c r="F180" s="58"/>
      <c r="G180" s="107"/>
      <c r="H180" s="30">
        <f>Table3[[#This Row],[Gross 
amount]]-Table3[[#This Row],[Net 
amount]]</f>
        <v>0</v>
      </c>
      <c r="I180" s="30">
        <f>IFERROR(G180/(SUMIF(Table1[[VAT rate description ]],Table3[[#This Row],[VAT rate]],Table1[Factor])),G180)</f>
        <v>0</v>
      </c>
      <c r="J180" s="30" t="str">
        <f>IFERROR(IF(VLOOKUP(Table3[[#This Row],[VAT rate]],'VAT rates'!B:E,3,FALSE)="Y",Table3[[#This Row],[Gross 
amount]],"-"),"-")</f>
        <v>-</v>
      </c>
      <c r="K180" s="46"/>
      <c r="L180" s="66"/>
    </row>
    <row r="181" spans="1:12">
      <c r="A181" s="66"/>
      <c r="B181" s="66"/>
      <c r="C181" s="106"/>
      <c r="D181" s="106"/>
      <c r="E181" s="46"/>
      <c r="F181" s="58"/>
      <c r="G181" s="107"/>
      <c r="H181" s="30">
        <f>Table3[[#This Row],[Gross 
amount]]-Table3[[#This Row],[Net 
amount]]</f>
        <v>0</v>
      </c>
      <c r="I181" s="30">
        <f>IFERROR(G181/(SUMIF(Table1[[VAT rate description ]],Table3[[#This Row],[VAT rate]],Table1[Factor])),G181)</f>
        <v>0</v>
      </c>
      <c r="J181" s="30" t="str">
        <f>IFERROR(IF(VLOOKUP(Table3[[#This Row],[VAT rate]],'VAT rates'!B:E,3,FALSE)="Y",Table3[[#This Row],[Gross 
amount]],"-"),"-")</f>
        <v>-</v>
      </c>
      <c r="K181" s="46"/>
      <c r="L181" s="66"/>
    </row>
    <row r="182" spans="1:12">
      <c r="A182" s="66"/>
      <c r="B182" s="66"/>
      <c r="C182" s="106"/>
      <c r="D182" s="106"/>
      <c r="E182" s="46"/>
      <c r="F182" s="58"/>
      <c r="G182" s="107"/>
      <c r="H182" s="30">
        <f>Table3[[#This Row],[Gross 
amount]]-Table3[[#This Row],[Net 
amount]]</f>
        <v>0</v>
      </c>
      <c r="I182" s="30">
        <f>IFERROR(G182/(SUMIF(Table1[[VAT rate description ]],Table3[[#This Row],[VAT rate]],Table1[Factor])),G182)</f>
        <v>0</v>
      </c>
      <c r="J182" s="30" t="str">
        <f>IFERROR(IF(VLOOKUP(Table3[[#This Row],[VAT rate]],'VAT rates'!B:E,3,FALSE)="Y",Table3[[#This Row],[Gross 
amount]],"-"),"-")</f>
        <v>-</v>
      </c>
      <c r="K182" s="46"/>
      <c r="L182" s="66"/>
    </row>
    <row r="183" spans="1:12">
      <c r="A183" s="66"/>
      <c r="B183" s="66"/>
      <c r="C183" s="106"/>
      <c r="D183" s="106"/>
      <c r="E183" s="46"/>
      <c r="F183" s="58"/>
      <c r="G183" s="107"/>
      <c r="H183" s="30">
        <f>Table3[[#This Row],[Gross 
amount]]-Table3[[#This Row],[Net 
amount]]</f>
        <v>0</v>
      </c>
      <c r="I183" s="30">
        <f>IFERROR(G183/(SUMIF(Table1[[VAT rate description ]],Table3[[#This Row],[VAT rate]],Table1[Factor])),G183)</f>
        <v>0</v>
      </c>
      <c r="J183" s="30" t="str">
        <f>IFERROR(IF(VLOOKUP(Table3[[#This Row],[VAT rate]],'VAT rates'!B:E,3,FALSE)="Y",Table3[[#This Row],[Gross 
amount]],"-"),"-")</f>
        <v>-</v>
      </c>
      <c r="K183" s="46"/>
      <c r="L183" s="66"/>
    </row>
    <row r="184" spans="1:12">
      <c r="A184" s="66"/>
      <c r="B184" s="66"/>
      <c r="C184" s="106"/>
      <c r="D184" s="106"/>
      <c r="E184" s="46"/>
      <c r="F184" s="58"/>
      <c r="G184" s="107"/>
      <c r="H184" s="30">
        <f>Table3[[#This Row],[Gross 
amount]]-Table3[[#This Row],[Net 
amount]]</f>
        <v>0</v>
      </c>
      <c r="I184" s="30">
        <f>IFERROR(G184/(SUMIF(Table1[[VAT rate description ]],Table3[[#This Row],[VAT rate]],Table1[Factor])),G184)</f>
        <v>0</v>
      </c>
      <c r="J184" s="30" t="str">
        <f>IFERROR(IF(VLOOKUP(Table3[[#This Row],[VAT rate]],'VAT rates'!B:E,3,FALSE)="Y",Table3[[#This Row],[Gross 
amount]],"-"),"-")</f>
        <v>-</v>
      </c>
      <c r="K184" s="46"/>
      <c r="L184" s="66"/>
    </row>
    <row r="185" spans="1:12">
      <c r="A185" s="66"/>
      <c r="B185" s="66"/>
      <c r="C185" s="106"/>
      <c r="D185" s="106"/>
      <c r="E185" s="46"/>
      <c r="F185" s="58"/>
      <c r="G185" s="107"/>
      <c r="H185" s="30">
        <f>Table3[[#This Row],[Gross 
amount]]-Table3[[#This Row],[Net 
amount]]</f>
        <v>0</v>
      </c>
      <c r="I185" s="30">
        <f>IFERROR(G185/(SUMIF(Table1[[VAT rate description ]],Table3[[#This Row],[VAT rate]],Table1[Factor])),G185)</f>
        <v>0</v>
      </c>
      <c r="J185" s="30" t="str">
        <f>IFERROR(IF(VLOOKUP(Table3[[#This Row],[VAT rate]],'VAT rates'!B:E,3,FALSE)="Y",Table3[[#This Row],[Gross 
amount]],"-"),"-")</f>
        <v>-</v>
      </c>
      <c r="K185" s="46"/>
      <c r="L185" s="66"/>
    </row>
    <row r="186" spans="1:12">
      <c r="A186" s="66"/>
      <c r="B186" s="66"/>
      <c r="C186" s="106"/>
      <c r="D186" s="106"/>
      <c r="E186" s="46"/>
      <c r="F186" s="58"/>
      <c r="G186" s="107"/>
      <c r="H186" s="30">
        <f>Table3[[#This Row],[Gross 
amount]]-Table3[[#This Row],[Net 
amount]]</f>
        <v>0</v>
      </c>
      <c r="I186" s="30">
        <f>IFERROR(G186/(SUMIF(Table1[[VAT rate description ]],Table3[[#This Row],[VAT rate]],Table1[Factor])),G186)</f>
        <v>0</v>
      </c>
      <c r="J186" s="30" t="str">
        <f>IFERROR(IF(VLOOKUP(Table3[[#This Row],[VAT rate]],'VAT rates'!B:E,3,FALSE)="Y",Table3[[#This Row],[Gross 
amount]],"-"),"-")</f>
        <v>-</v>
      </c>
      <c r="K186" s="46"/>
      <c r="L186" s="66"/>
    </row>
    <row r="187" spans="1:12">
      <c r="A187" s="66"/>
      <c r="B187" s="66"/>
      <c r="C187" s="106"/>
      <c r="D187" s="106"/>
      <c r="E187" s="46"/>
      <c r="F187" s="58"/>
      <c r="G187" s="107"/>
      <c r="H187" s="30">
        <f>Table3[[#This Row],[Gross 
amount]]-Table3[[#This Row],[Net 
amount]]</f>
        <v>0</v>
      </c>
      <c r="I187" s="30">
        <f>IFERROR(G187/(SUMIF(Table1[[VAT rate description ]],Table3[[#This Row],[VAT rate]],Table1[Factor])),G187)</f>
        <v>0</v>
      </c>
      <c r="J187" s="30" t="str">
        <f>IFERROR(IF(VLOOKUP(Table3[[#This Row],[VAT rate]],'VAT rates'!B:E,3,FALSE)="Y",Table3[[#This Row],[Gross 
amount]],"-"),"-")</f>
        <v>-</v>
      </c>
      <c r="K187" s="46"/>
      <c r="L187" s="66"/>
    </row>
    <row r="188" spans="1:12">
      <c r="A188" s="66"/>
      <c r="B188" s="66"/>
      <c r="C188" s="106"/>
      <c r="D188" s="106"/>
      <c r="E188" s="46"/>
      <c r="F188" s="58"/>
      <c r="G188" s="107"/>
      <c r="H188" s="30">
        <f>Table3[[#This Row],[Gross 
amount]]-Table3[[#This Row],[Net 
amount]]</f>
        <v>0</v>
      </c>
      <c r="I188" s="30">
        <f>IFERROR(G188/(SUMIF(Table1[[VAT rate description ]],Table3[[#This Row],[VAT rate]],Table1[Factor])),G188)</f>
        <v>0</v>
      </c>
      <c r="J188" s="30" t="str">
        <f>IFERROR(IF(VLOOKUP(Table3[[#This Row],[VAT rate]],'VAT rates'!B:E,3,FALSE)="Y",Table3[[#This Row],[Gross 
amount]],"-"),"-")</f>
        <v>-</v>
      </c>
      <c r="K188" s="46"/>
      <c r="L188" s="66"/>
    </row>
    <row r="189" spans="1:12">
      <c r="A189" s="66"/>
      <c r="B189" s="66"/>
      <c r="C189" s="106"/>
      <c r="D189" s="106"/>
      <c r="E189" s="46"/>
      <c r="F189" s="58"/>
      <c r="G189" s="107"/>
      <c r="H189" s="30">
        <f>Table3[[#This Row],[Gross 
amount]]-Table3[[#This Row],[Net 
amount]]</f>
        <v>0</v>
      </c>
      <c r="I189" s="30">
        <f>IFERROR(G189/(SUMIF(Table1[[VAT rate description ]],Table3[[#This Row],[VAT rate]],Table1[Factor])),G189)</f>
        <v>0</v>
      </c>
      <c r="J189" s="30" t="str">
        <f>IFERROR(IF(VLOOKUP(Table3[[#This Row],[VAT rate]],'VAT rates'!B:E,3,FALSE)="Y",Table3[[#This Row],[Gross 
amount]],"-"),"-")</f>
        <v>-</v>
      </c>
      <c r="K189" s="46"/>
      <c r="L189" s="66"/>
    </row>
    <row r="190" spans="1:12">
      <c r="A190" s="66"/>
      <c r="B190" s="66"/>
      <c r="C190" s="106"/>
      <c r="D190" s="106"/>
      <c r="E190" s="46"/>
      <c r="F190" s="58"/>
      <c r="G190" s="107"/>
      <c r="H190" s="30">
        <f>Table3[[#This Row],[Gross 
amount]]-Table3[[#This Row],[Net 
amount]]</f>
        <v>0</v>
      </c>
      <c r="I190" s="30">
        <f>IFERROR(G190/(SUMIF(Table1[[VAT rate description ]],Table3[[#This Row],[VAT rate]],Table1[Factor])),G190)</f>
        <v>0</v>
      </c>
      <c r="J190" s="30" t="str">
        <f>IFERROR(IF(VLOOKUP(Table3[[#This Row],[VAT rate]],'VAT rates'!B:E,3,FALSE)="Y",Table3[[#This Row],[Gross 
amount]],"-"),"-")</f>
        <v>-</v>
      </c>
      <c r="K190" s="46"/>
      <c r="L190" s="66"/>
    </row>
    <row r="191" spans="1:12">
      <c r="A191" s="66"/>
      <c r="B191" s="66"/>
      <c r="C191" s="46"/>
      <c r="D191" s="46"/>
      <c r="E191" s="46"/>
      <c r="F191" s="58"/>
      <c r="G191" s="45"/>
      <c r="H191" s="30">
        <f>Table3[[#This Row],[Gross 
amount]]-Table3[[#This Row],[Net 
amount]]</f>
        <v>0</v>
      </c>
      <c r="I191" s="30">
        <f>IFERROR(G191/(SUMIF(Table1[[VAT rate description ]],Table3[[#This Row],[VAT rate]],Table1[Factor])),G191)</f>
        <v>0</v>
      </c>
      <c r="J191" s="30" t="str">
        <f>IFERROR(IF(VLOOKUP(Table3[[#This Row],[VAT rate]],'VAT rates'!B:E,3,FALSE)="Y",Table3[[#This Row],[Gross 
amount]],"-"),"-")</f>
        <v>-</v>
      </c>
      <c r="K191" s="46"/>
      <c r="L191" s="66"/>
    </row>
    <row r="192" spans="1:12">
      <c r="A192" s="66"/>
      <c r="B192" s="66"/>
      <c r="C192" s="46"/>
      <c r="D192" s="46"/>
      <c r="E192" s="46"/>
      <c r="F192" s="58"/>
      <c r="G192" s="45"/>
      <c r="H192" s="30">
        <f>Table3[[#This Row],[Gross 
amount]]-Table3[[#This Row],[Net 
amount]]</f>
        <v>0</v>
      </c>
      <c r="I192" s="30">
        <f>IFERROR(G192/(SUMIF(Table1[[VAT rate description ]],Table3[[#This Row],[VAT rate]],Table1[Factor])),G192)</f>
        <v>0</v>
      </c>
      <c r="J192" s="30" t="str">
        <f>IFERROR(IF(VLOOKUP(Table3[[#This Row],[VAT rate]],'VAT rates'!B:E,3,FALSE)="Y",Table3[[#This Row],[Gross 
amount]],"-"),"-")</f>
        <v>-</v>
      </c>
      <c r="K192" s="46"/>
      <c r="L192" s="66"/>
    </row>
    <row r="193" spans="1:12">
      <c r="A193" s="66"/>
      <c r="B193" s="66"/>
      <c r="C193" s="46"/>
      <c r="D193" s="46"/>
      <c r="E193" s="46"/>
      <c r="F193" s="58"/>
      <c r="G193" s="45"/>
      <c r="H193" s="30">
        <f>Table3[[#This Row],[Gross 
amount]]-Table3[[#This Row],[Net 
amount]]</f>
        <v>0</v>
      </c>
      <c r="I193" s="30">
        <f>IFERROR(G193/(SUMIF(Table1[[VAT rate description ]],Table3[[#This Row],[VAT rate]],Table1[Factor])),G193)</f>
        <v>0</v>
      </c>
      <c r="J193" s="30" t="str">
        <f>IFERROR(IF(VLOOKUP(Table3[[#This Row],[VAT rate]],'VAT rates'!B:E,3,FALSE)="Y",Table3[[#This Row],[Gross 
amount]],"-"),"-")</f>
        <v>-</v>
      </c>
      <c r="K193" s="46"/>
      <c r="L193" s="66"/>
    </row>
    <row r="194" spans="1:12">
      <c r="A194" s="66"/>
      <c r="B194" s="66"/>
      <c r="C194" s="46"/>
      <c r="D194" s="46"/>
      <c r="E194" s="46"/>
      <c r="F194" s="58"/>
      <c r="G194" s="45"/>
      <c r="H194" s="30">
        <f>Table3[[#This Row],[Gross 
amount]]-Table3[[#This Row],[Net 
amount]]</f>
        <v>0</v>
      </c>
      <c r="I194" s="30">
        <f>IFERROR(G194/(SUMIF(Table1[[VAT rate description ]],Table3[[#This Row],[VAT rate]],Table1[Factor])),G194)</f>
        <v>0</v>
      </c>
      <c r="J194" s="30" t="str">
        <f>IFERROR(IF(VLOOKUP(Table3[[#This Row],[VAT rate]],'VAT rates'!B:E,3,FALSE)="Y",Table3[[#This Row],[Gross 
amount]],"-"),"-")</f>
        <v>-</v>
      </c>
      <c r="K194" s="46"/>
      <c r="L194" s="66"/>
    </row>
    <row r="195" spans="1:12">
      <c r="A195" s="66"/>
      <c r="B195" s="66"/>
      <c r="C195" s="46"/>
      <c r="D195" s="46"/>
      <c r="E195" s="46"/>
      <c r="F195" s="58"/>
      <c r="G195" s="45"/>
      <c r="H195" s="30">
        <f>Table3[[#This Row],[Gross 
amount]]-Table3[[#This Row],[Net 
amount]]</f>
        <v>0</v>
      </c>
      <c r="I195" s="30">
        <f>IFERROR(G195/(SUMIF(Table1[[VAT rate description ]],Table3[[#This Row],[VAT rate]],Table1[Factor])),G195)</f>
        <v>0</v>
      </c>
      <c r="J195" s="30" t="str">
        <f>IFERROR(IF(VLOOKUP(Table3[[#This Row],[VAT rate]],'VAT rates'!B:E,3,FALSE)="Y",Table3[[#This Row],[Gross 
amount]],"-"),"-")</f>
        <v>-</v>
      </c>
      <c r="K195" s="46"/>
      <c r="L195" s="66"/>
    </row>
    <row r="196" spans="1:12">
      <c r="A196" s="66"/>
      <c r="B196" s="66"/>
      <c r="C196" s="46"/>
      <c r="D196" s="46"/>
      <c r="E196" s="46"/>
      <c r="F196" s="58"/>
      <c r="G196" s="45"/>
      <c r="H196" s="30">
        <f>Table3[[#This Row],[Gross 
amount]]-Table3[[#This Row],[Net 
amount]]</f>
        <v>0</v>
      </c>
      <c r="I196" s="30">
        <f>IFERROR(G196/(SUMIF(Table1[[VAT rate description ]],Table3[[#This Row],[VAT rate]],Table1[Factor])),G196)</f>
        <v>0</v>
      </c>
      <c r="J196" s="30" t="str">
        <f>IFERROR(IF(VLOOKUP(Table3[[#This Row],[VAT rate]],'VAT rates'!B:E,3,FALSE)="Y",Table3[[#This Row],[Gross 
amount]],"-"),"-")</f>
        <v>-</v>
      </c>
      <c r="K196" s="46"/>
      <c r="L196" s="66"/>
    </row>
    <row r="197" spans="1:12">
      <c r="A197" s="66"/>
      <c r="B197" s="66"/>
      <c r="C197" s="46"/>
      <c r="D197" s="46"/>
      <c r="E197" s="46"/>
      <c r="F197" s="58"/>
      <c r="G197" s="45"/>
      <c r="H197" s="30">
        <f>Table3[[#This Row],[Gross 
amount]]-Table3[[#This Row],[Net 
amount]]</f>
        <v>0</v>
      </c>
      <c r="I197" s="30">
        <f>IFERROR(G197/(SUMIF(Table1[[VAT rate description ]],Table3[[#This Row],[VAT rate]],Table1[Factor])),G197)</f>
        <v>0</v>
      </c>
      <c r="J197" s="30" t="str">
        <f>IFERROR(IF(VLOOKUP(Table3[[#This Row],[VAT rate]],'VAT rates'!B:E,3,FALSE)="Y",Table3[[#This Row],[Gross 
amount]],"-"),"-")</f>
        <v>-</v>
      </c>
      <c r="K197" s="46"/>
      <c r="L197" s="66"/>
    </row>
    <row r="198" spans="1:12">
      <c r="A198" s="66"/>
      <c r="B198" s="66"/>
      <c r="C198" s="46"/>
      <c r="D198" s="46"/>
      <c r="E198" s="46"/>
      <c r="F198" s="58"/>
      <c r="G198" s="45"/>
      <c r="H198" s="30">
        <f>Table3[[#This Row],[Gross 
amount]]-Table3[[#This Row],[Net 
amount]]</f>
        <v>0</v>
      </c>
      <c r="I198" s="30">
        <f>IFERROR(G198/(SUMIF(Table1[[VAT rate description ]],Table3[[#This Row],[VAT rate]],Table1[Factor])),G198)</f>
        <v>0</v>
      </c>
      <c r="J198" s="30" t="str">
        <f>IFERROR(IF(VLOOKUP(Table3[[#This Row],[VAT rate]],'VAT rates'!B:E,3,FALSE)="Y",Table3[[#This Row],[Gross 
amount]],"-"),"-")</f>
        <v>-</v>
      </c>
      <c r="K198" s="46"/>
      <c r="L198" s="66"/>
    </row>
    <row r="199" spans="1:12">
      <c r="A199" s="66"/>
      <c r="B199" s="66"/>
      <c r="C199" s="46"/>
      <c r="D199" s="46"/>
      <c r="E199" s="46"/>
      <c r="F199" s="58"/>
      <c r="G199" s="45"/>
      <c r="H199" s="30">
        <f>Table3[[#This Row],[Gross 
amount]]-Table3[[#This Row],[Net 
amount]]</f>
        <v>0</v>
      </c>
      <c r="I199" s="30">
        <f>IFERROR(G199/(SUMIF(Table1[[VAT rate description ]],Table3[[#This Row],[VAT rate]],Table1[Factor])),G199)</f>
        <v>0</v>
      </c>
      <c r="J199" s="30" t="str">
        <f>IFERROR(IF(VLOOKUP(Table3[[#This Row],[VAT rate]],'VAT rates'!B:E,3,FALSE)="Y",Table3[[#This Row],[Gross 
amount]],"-"),"-")</f>
        <v>-</v>
      </c>
      <c r="K199" s="46"/>
      <c r="L199" s="66"/>
    </row>
    <row r="200" spans="1:12">
      <c r="A200" s="66"/>
      <c r="B200" s="66"/>
      <c r="C200" s="46"/>
      <c r="D200" s="46"/>
      <c r="E200" s="46"/>
      <c r="F200" s="58"/>
      <c r="G200" s="45"/>
      <c r="H200" s="30">
        <f>Table3[[#This Row],[Gross 
amount]]-Table3[[#This Row],[Net 
amount]]</f>
        <v>0</v>
      </c>
      <c r="I200" s="30">
        <f>IFERROR(G200/(SUMIF(Table1[[VAT rate description ]],Table3[[#This Row],[VAT rate]],Table1[Factor])),G200)</f>
        <v>0</v>
      </c>
      <c r="J200" s="30" t="str">
        <f>IFERROR(IF(VLOOKUP(Table3[[#This Row],[VAT rate]],'VAT rates'!B:E,3,FALSE)="Y",Table3[[#This Row],[Gross 
amount]],"-"),"-")</f>
        <v>-</v>
      </c>
      <c r="K200" s="46"/>
      <c r="L200" s="66"/>
    </row>
    <row r="201" spans="1:12">
      <c r="A201" s="66"/>
      <c r="B201" s="66"/>
      <c r="C201" s="46"/>
      <c r="D201" s="46"/>
      <c r="E201" s="46"/>
      <c r="F201" s="58"/>
      <c r="G201" s="45"/>
      <c r="H201" s="30">
        <f>Table3[[#This Row],[Gross 
amount]]-Table3[[#This Row],[Net 
amount]]</f>
        <v>0</v>
      </c>
      <c r="I201" s="30">
        <f>IFERROR(G201/(SUMIF(Table1[[VAT rate description ]],Table3[[#This Row],[VAT rate]],Table1[Factor])),G201)</f>
        <v>0</v>
      </c>
      <c r="J201" s="30" t="str">
        <f>IFERROR(IF(VLOOKUP(Table3[[#This Row],[VAT rate]],'VAT rates'!B:E,3,FALSE)="Y",Table3[[#This Row],[Gross 
amount]],"-"),"-")</f>
        <v>-</v>
      </c>
      <c r="K201" s="46"/>
      <c r="L201" s="66"/>
    </row>
    <row r="202" spans="1:12">
      <c r="A202" s="66"/>
      <c r="B202" s="66"/>
      <c r="C202" s="46"/>
      <c r="D202" s="46"/>
      <c r="E202" s="46"/>
      <c r="F202" s="58"/>
      <c r="G202" s="45"/>
      <c r="H202" s="30">
        <f>Table3[[#This Row],[Gross 
amount]]-Table3[[#This Row],[Net 
amount]]</f>
        <v>0</v>
      </c>
      <c r="I202" s="30">
        <f>IFERROR(G202/(SUMIF(Table1[[VAT rate description ]],Table3[[#This Row],[VAT rate]],Table1[Factor])),G202)</f>
        <v>0</v>
      </c>
      <c r="J202" s="30" t="str">
        <f>IFERROR(IF(VLOOKUP(Table3[[#This Row],[VAT rate]],'VAT rates'!B:E,3,FALSE)="Y",Table3[[#This Row],[Gross 
amount]],"-"),"-")</f>
        <v>-</v>
      </c>
      <c r="K202" s="46"/>
      <c r="L202" s="66"/>
    </row>
    <row r="203" spans="1:12">
      <c r="A203" s="66"/>
      <c r="B203" s="66"/>
      <c r="C203" s="46"/>
      <c r="D203" s="46"/>
      <c r="E203" s="46"/>
      <c r="F203" s="58"/>
      <c r="G203" s="45"/>
      <c r="H203" s="30">
        <f>Table3[[#This Row],[Gross 
amount]]-Table3[[#This Row],[Net 
amount]]</f>
        <v>0</v>
      </c>
      <c r="I203" s="30">
        <f>IFERROR(G203/(SUMIF(Table1[[VAT rate description ]],Table3[[#This Row],[VAT rate]],Table1[Factor])),G203)</f>
        <v>0</v>
      </c>
      <c r="J203" s="30" t="str">
        <f>IFERROR(IF(VLOOKUP(Table3[[#This Row],[VAT rate]],'VAT rates'!B:E,3,FALSE)="Y",Table3[[#This Row],[Gross 
amount]],"-"),"-")</f>
        <v>-</v>
      </c>
      <c r="K203" s="46"/>
      <c r="L203" s="66"/>
    </row>
    <row r="204" spans="1:12" ht="39.950000000000003" customHeight="1">
      <c r="A204" s="102" t="s">
        <v>150</v>
      </c>
      <c r="B204" s="102"/>
      <c r="C204" s="102"/>
      <c r="D204" s="102"/>
      <c r="E204" s="102"/>
      <c r="F204" s="102"/>
      <c r="G204" s="102"/>
      <c r="H204" s="102"/>
      <c r="I204" s="102"/>
      <c r="J204" s="102"/>
      <c r="K204" s="102"/>
      <c r="L204" s="102"/>
    </row>
  </sheetData>
  <sheetProtection sheet="1" formatCells="0" formatColumns="0" formatRows="0" insertColumns="0" insertRows="0" insertHyperlinks="0" deleteColumns="0" deleteRows="0" sort="0" autoFilter="0" pivotTables="0"/>
  <dataConsolidate/>
  <mergeCells count="3">
    <mergeCell ref="B4:D4"/>
    <mergeCell ref="B5:D5"/>
    <mergeCell ref="B6:D6"/>
  </mergeCells>
  <phoneticPr fontId="36" type="noConversion"/>
  <dataValidations count="2">
    <dataValidation showInputMessage="1" showErrorMessage="1" sqref="E12" xr:uid="{00000000-0002-0000-0300-000000000000}"/>
    <dataValidation type="date" allowBlank="1" showInputMessage="1" showErrorMessage="1" error="Please enter a valid date" sqref="A12:A203 B19:B203" xr:uid="{ECB81370-F3C4-4146-AAD8-85FA48C4A268}">
      <formula1>36526</formula1>
      <formula2>73050</formula2>
    </dataValidation>
  </dataValidations>
  <hyperlinks>
    <hyperlink ref="A10" r:id="rId1" location=":~:text=To%20insert%20a%20single%20row,selection%20and%20click%20Insert%20Rows." display="The totals are calculated from amounts in rows 11 to 32. Please insert rows within these row numbers to ensure amounts continue to be included in the totals. See help for how to 'Insert'." xr:uid="{00000000-0004-0000-0300-000000000000}"/>
  </hyperlinks>
  <pageMargins left="0.23622047244094491" right="0.23622047244094491" top="0.74803149606299213" bottom="0.74803149606299213" header="0.31496062992125984" footer="0.31496062992125984"/>
  <pageSetup paperSize="9" scale="78" fitToHeight="0" orientation="landscape" r:id="rId2"/>
  <headerFooter>
    <oddHeader>&amp;L&amp;"-,Bold"&amp;16MTD TRANSACTIONS&amp;R&amp;G</oddHeader>
    <oddFooter>&amp;C
&amp;G&amp;R&amp;P of &amp;N</oddFooter>
  </headerFooter>
  <legacyDrawingHF r:id="rId3"/>
  <tableParts count="1">
    <tablePart r:id="rId4"/>
  </tablePart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300-000002000000}">
          <x14:formula1>
            <xm:f>'VAT rates'!$B$6:$B$13</xm:f>
          </x14:formula1>
          <xm:sqref>E13:E203</xm:sqref>
        </x14:dataValidation>
        <x14:dataValidation type="list" allowBlank="1" showInputMessage="1" showErrorMessage="1" xr:uid="{00000000-0002-0000-0300-000001000000}">
          <x14:formula1>
            <xm:f>'Business filing codes'!$B$6:$B$8</xm:f>
          </x14:formula1>
          <xm:sqref>F13:F203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outlinePr showOutlineSymbols="0"/>
    <pageSetUpPr autoPageBreaks="0" fitToPage="1"/>
  </sheetPr>
  <dimension ref="A2:L204"/>
  <sheetViews>
    <sheetView showGridLines="0" showOutlineSymbols="0" zoomScaleNormal="100" workbookViewId="0">
      <pane ySplit="11" topLeftCell="A12" activePane="bottomLeft" state="frozen"/>
      <selection pane="bottomLeft"/>
    </sheetView>
  </sheetViews>
  <sheetFormatPr defaultColWidth="9.140625" defaultRowHeight="12.75"/>
  <cols>
    <col min="1" max="1" width="20.7109375" style="21" customWidth="1"/>
    <col min="2" max="2" width="15.7109375" style="21" customWidth="1"/>
    <col min="3" max="5" width="30.7109375" style="21" customWidth="1"/>
    <col min="6" max="6" width="30.7109375" style="35" customWidth="1"/>
    <col min="7" max="9" width="15.7109375" style="35" customWidth="1"/>
    <col min="10" max="10" width="15.7109375" style="21" customWidth="1"/>
    <col min="11" max="11" width="30.7109375" style="21" customWidth="1"/>
    <col min="12" max="12" width="13.42578125" style="21" bestFit="1" customWidth="1"/>
    <col min="13" max="16384" width="9.140625" style="21"/>
  </cols>
  <sheetData>
    <row r="2" spans="1:12" s="20" customFormat="1" ht="18">
      <c r="A2" s="19" t="s">
        <v>100</v>
      </c>
      <c r="B2" s="38"/>
      <c r="C2" s="38"/>
      <c r="D2" s="38"/>
      <c r="E2" s="38"/>
      <c r="F2" s="39"/>
      <c r="G2" s="39"/>
      <c r="H2" s="39"/>
      <c r="I2" s="39"/>
    </row>
    <row r="3" spans="1:12">
      <c r="A3" s="27"/>
      <c r="B3" s="27"/>
      <c r="C3" s="27"/>
      <c r="D3" s="27"/>
      <c r="E3" s="28"/>
      <c r="F3" s="28"/>
      <c r="G3" s="28"/>
      <c r="H3" s="21"/>
      <c r="I3" s="21"/>
    </row>
    <row r="4" spans="1:12">
      <c r="A4" s="40" t="str">
        <f>' VAT filing totals'!A5</f>
        <v xml:space="preserve"> Business name</v>
      </c>
      <c r="B4" s="74" t="str">
        <f>IF(' VAT filing totals'!C5=""," Enter name on VAT filing totals tab",' VAT filing totals'!C5)</f>
        <v xml:space="preserve"> Enter name on VAT filing totals tab</v>
      </c>
      <c r="C4" s="75"/>
      <c r="D4" s="76"/>
      <c r="F4" s="29"/>
      <c r="G4" s="36" t="s">
        <v>101</v>
      </c>
      <c r="H4" s="36" t="s">
        <v>63</v>
      </c>
      <c r="I4" s="36" t="s">
        <v>64</v>
      </c>
      <c r="J4" s="36" t="s">
        <v>65</v>
      </c>
    </row>
    <row r="5" spans="1:12">
      <c r="A5" s="40" t="str">
        <f>' VAT filing totals'!A6</f>
        <v xml:space="preserve"> VAT period from</v>
      </c>
      <c r="B5" s="77" t="str">
        <f>IF(' VAT filing totals'!C6=""," Enter on VAT filing totals tab",' VAT filing totals'!C6)</f>
        <v xml:space="preserve"> Enter on VAT filing totals tab</v>
      </c>
      <c r="C5" s="78"/>
      <c r="D5" s="79"/>
      <c r="F5" s="42" t="s">
        <v>66</v>
      </c>
      <c r="G5" s="30">
        <f>(SUMIFS(Table35[VAT 
amount],Table35[VAT rate],'VAT rates'!B13))</f>
        <v>0</v>
      </c>
      <c r="H5" s="30">
        <f>SUM(H13:H203)</f>
        <v>848.57142857142833</v>
      </c>
      <c r="I5" s="30">
        <f>SUM(I13:I203)-SUM(J13:J203)</f>
        <v>9751.4285714285725</v>
      </c>
      <c r="J5" s="30">
        <f>(SUMIFS(Table35[Net 
amount   ],Table35[VAT rate],'VAT rates'!B13))</f>
        <v>0</v>
      </c>
    </row>
    <row r="6" spans="1:12">
      <c r="A6" s="40" t="str">
        <f>' VAT filing totals'!A7</f>
        <v xml:space="preserve"> VAT period to</v>
      </c>
      <c r="B6" s="77" t="str">
        <f>IF(' VAT filing totals'!C7=""," Enter on VAT filing totals tab",' VAT filing totals'!C7)</f>
        <v xml:space="preserve"> Enter on VAT filing totals tab</v>
      </c>
      <c r="C6" s="78"/>
      <c r="D6" s="79"/>
      <c r="F6" s="43" t="s">
        <v>67</v>
      </c>
      <c r="G6" s="44">
        <v>2</v>
      </c>
      <c r="H6" s="44">
        <v>4</v>
      </c>
      <c r="I6" s="44">
        <v>7</v>
      </c>
      <c r="J6" s="44">
        <v>9</v>
      </c>
    </row>
    <row r="7" spans="1:12">
      <c r="A7" s="31"/>
      <c r="B7" s="32"/>
      <c r="C7" s="27"/>
      <c r="D7" s="27"/>
      <c r="F7" s="21"/>
      <c r="G7" s="21"/>
      <c r="H7" s="21"/>
      <c r="I7" s="21"/>
    </row>
    <row r="8" spans="1:12">
      <c r="A8" s="12" t="s">
        <v>102</v>
      </c>
      <c r="B8" s="32"/>
      <c r="C8" s="27"/>
      <c r="D8" s="27"/>
      <c r="E8" s="31"/>
      <c r="F8" s="33"/>
      <c r="G8" s="33"/>
      <c r="H8" s="33"/>
      <c r="I8" s="21"/>
    </row>
    <row r="9" spans="1:12">
      <c r="A9" s="12" t="s">
        <v>69</v>
      </c>
      <c r="B9" s="32"/>
      <c r="C9" s="27"/>
      <c r="D9" s="27"/>
      <c r="E9" s="31"/>
      <c r="F9" s="33"/>
      <c r="G9" s="33"/>
      <c r="H9" s="33"/>
      <c r="I9" s="21"/>
    </row>
    <row r="10" spans="1:12" s="22" customFormat="1">
      <c r="A10" s="47" t="s">
        <v>70</v>
      </c>
      <c r="B10" s="27"/>
      <c r="C10" s="27"/>
      <c r="D10" s="27"/>
      <c r="E10" s="27"/>
      <c r="F10" s="28"/>
      <c r="G10" s="28"/>
      <c r="H10" s="28"/>
      <c r="I10" s="37"/>
    </row>
    <row r="11" spans="1:12" s="26" customFormat="1" ht="29.25" customHeight="1">
      <c r="A11" s="25" t="s">
        <v>71</v>
      </c>
      <c r="B11" s="25" t="s">
        <v>103</v>
      </c>
      <c r="C11" s="25" t="s">
        <v>161</v>
      </c>
      <c r="D11" s="25" t="s">
        <v>73</v>
      </c>
      <c r="E11" s="25" t="s">
        <v>75</v>
      </c>
      <c r="F11" s="25" t="s">
        <v>76</v>
      </c>
      <c r="G11" s="25" t="s">
        <v>77</v>
      </c>
      <c r="H11" s="25" t="s">
        <v>78</v>
      </c>
      <c r="I11" s="25" t="s">
        <v>104</v>
      </c>
      <c r="J11" s="25" t="s">
        <v>80</v>
      </c>
      <c r="K11" s="25" t="s">
        <v>81</v>
      </c>
      <c r="L11" s="112" t="s">
        <v>82</v>
      </c>
    </row>
    <row r="12" spans="1:12">
      <c r="A12" s="108"/>
      <c r="B12" s="104" t="s">
        <v>149</v>
      </c>
      <c r="C12" s="108"/>
      <c r="D12" s="108"/>
      <c r="E12" s="108"/>
      <c r="F12" s="108"/>
      <c r="G12" s="105">
        <f>SUM(G13:G203)</f>
        <v>13600</v>
      </c>
      <c r="H12" s="105">
        <f>SUM(H13:H203)</f>
        <v>848.57142857142833</v>
      </c>
      <c r="I12" s="105">
        <f>SUM(I13:I203)</f>
        <v>12751.428571428572</v>
      </c>
      <c r="J12" s="105">
        <f>SUM(J13:J203)</f>
        <v>3000</v>
      </c>
      <c r="K12" s="108"/>
      <c r="L12" s="108"/>
    </row>
    <row r="13" spans="1:12">
      <c r="A13" s="41">
        <v>44562</v>
      </c>
      <c r="B13" s="41"/>
      <c r="C13" s="46" t="s">
        <v>105</v>
      </c>
      <c r="D13" s="46" t="s">
        <v>84</v>
      </c>
      <c r="E13" s="46" t="s">
        <v>85</v>
      </c>
      <c r="F13" s="58" t="s">
        <v>46</v>
      </c>
      <c r="G13" s="45">
        <v>100</v>
      </c>
      <c r="H13" s="30">
        <f>Table35[[#This Row],[Gross 
amount]]-Table35[[#This Row],[Net 
amount   ]]</f>
        <v>16.666666666666657</v>
      </c>
      <c r="I13" s="30">
        <f>IFERROR(G13/(SUMIF(Table1[[VAT rate description ]],Table35[[#This Row],[VAT rate]],Table1[Factor])),G13)</f>
        <v>83.333333333333343</v>
      </c>
      <c r="J13" s="30" t="str">
        <f>IFERROR(IF(VLOOKUP(Table35[[#This Row],[VAT rate]],'VAT rates'!B:E,3,FALSE)="Y",Table35[[#This Row],[Gross 
amount]],"-"),"-")</f>
        <v>-</v>
      </c>
      <c r="K13" s="46"/>
      <c r="L13" s="66">
        <v>44592</v>
      </c>
    </row>
    <row r="14" spans="1:12">
      <c r="A14" s="41">
        <v>44563</v>
      </c>
      <c r="B14" s="41"/>
      <c r="C14" s="46" t="s">
        <v>106</v>
      </c>
      <c r="D14" s="46" t="s">
        <v>87</v>
      </c>
      <c r="E14" s="46" t="s">
        <v>85</v>
      </c>
      <c r="F14" s="58" t="s">
        <v>107</v>
      </c>
      <c r="G14" s="45">
        <v>200</v>
      </c>
      <c r="H14" s="30">
        <f>Table35[[#This Row],[Gross 
amount]]-Table35[[#This Row],[Net 
amount   ]]</f>
        <v>33.333333333333314</v>
      </c>
      <c r="I14" s="30">
        <f>IFERROR(G14/(SUMIF(Table1[[VAT rate description ]],Table35[[#This Row],[VAT rate]],Table1[Factor])),G14)</f>
        <v>166.66666666666669</v>
      </c>
      <c r="J14" s="30" t="str">
        <f>IFERROR(IF(VLOOKUP(Table35[[#This Row],[VAT rate]],'VAT rates'!B:E,3,FALSE)="Y",Table35[[#This Row],[Gross 
amount]],"-"),"-")</f>
        <v>-</v>
      </c>
      <c r="K14" s="46"/>
      <c r="L14" s="66">
        <v>44592</v>
      </c>
    </row>
    <row r="15" spans="1:12">
      <c r="A15" s="41">
        <v>44564</v>
      </c>
      <c r="B15" s="41"/>
      <c r="C15" s="46" t="s">
        <v>108</v>
      </c>
      <c r="D15" s="46" t="s">
        <v>90</v>
      </c>
      <c r="E15" s="46" t="s">
        <v>85</v>
      </c>
      <c r="F15" s="58" t="s">
        <v>48</v>
      </c>
      <c r="G15" s="45">
        <v>300</v>
      </c>
      <c r="H15" s="30">
        <f>Table35[[#This Row],[Gross 
amount]]-Table35[[#This Row],[Net 
amount   ]]</f>
        <v>50</v>
      </c>
      <c r="I15" s="30">
        <f>IFERROR(G15/(SUMIF(Table1[[VAT rate description ]],Table35[[#This Row],[VAT rate]],Table1[Factor])),G15)</f>
        <v>250</v>
      </c>
      <c r="J15" s="30" t="str">
        <f>IFERROR(IF(VLOOKUP(Table35[[#This Row],[VAT rate]],'VAT rates'!B:E,3,FALSE)="Y",Table35[[#This Row],[Gross 
amount]],"-"),"-")</f>
        <v>-</v>
      </c>
      <c r="K15" s="46"/>
      <c r="L15" s="66">
        <v>44602</v>
      </c>
    </row>
    <row r="16" spans="1:12">
      <c r="A16" s="41">
        <v>44565</v>
      </c>
      <c r="B16" s="41"/>
      <c r="C16" s="46" t="s">
        <v>109</v>
      </c>
      <c r="D16" s="46" t="s">
        <v>93</v>
      </c>
      <c r="E16" s="46" t="s">
        <v>85</v>
      </c>
      <c r="F16" s="58" t="s">
        <v>49</v>
      </c>
      <c r="G16" s="45">
        <v>400</v>
      </c>
      <c r="H16" s="30">
        <f>Table35[[#This Row],[Gross 
amount]]-Table35[[#This Row],[Net 
amount   ]]</f>
        <v>66.666666666666629</v>
      </c>
      <c r="I16" s="30">
        <f>IFERROR(G16/(SUMIF(Table1[[VAT rate description ]],Table35[[#This Row],[VAT rate]],Table1[Factor])),G16)</f>
        <v>333.33333333333337</v>
      </c>
      <c r="J16" s="30" t="str">
        <f>IFERROR(IF(VLOOKUP(Table35[[#This Row],[VAT rate]],'VAT rates'!B:E,3,FALSE)="Y",Table35[[#This Row],[Gross 
amount]],"-"),"-")</f>
        <v>-</v>
      </c>
      <c r="K16" s="46"/>
      <c r="L16" s="66">
        <v>44602</v>
      </c>
    </row>
    <row r="17" spans="1:12">
      <c r="A17" s="41">
        <v>44566</v>
      </c>
      <c r="B17" s="41"/>
      <c r="C17" s="46" t="s">
        <v>110</v>
      </c>
      <c r="D17" s="46" t="s">
        <v>96</v>
      </c>
      <c r="E17" s="46" t="s">
        <v>97</v>
      </c>
      <c r="F17" s="58" t="s">
        <v>50</v>
      </c>
      <c r="G17" s="45">
        <v>500</v>
      </c>
      <c r="H17" s="30">
        <f>Table35[[#This Row],[Gross 
amount]]-Table35[[#This Row],[Net 
amount   ]]</f>
        <v>0</v>
      </c>
      <c r="I17" s="30">
        <f>IFERROR(G17/(SUMIF(Table1[[VAT rate description ]],Table35[[#This Row],[VAT rate]],Table1[Factor])),G17)</f>
        <v>500</v>
      </c>
      <c r="J17" s="30" t="str">
        <f>IFERROR(IF(VLOOKUP(Table35[[#This Row],[VAT rate]],'VAT rates'!B:E,3,FALSE)="Y",Table35[[#This Row],[Gross 
amount]],"-"),"-")</f>
        <v>-</v>
      </c>
      <c r="K17" s="46"/>
      <c r="L17" s="100"/>
    </row>
    <row r="18" spans="1:12">
      <c r="A18" s="41">
        <v>44567</v>
      </c>
      <c r="B18" s="41"/>
      <c r="C18" s="46" t="s">
        <v>111</v>
      </c>
      <c r="D18" s="46" t="s">
        <v>112</v>
      </c>
      <c r="E18" s="46" t="s">
        <v>113</v>
      </c>
      <c r="F18" s="58" t="s">
        <v>51</v>
      </c>
      <c r="G18" s="45">
        <v>600</v>
      </c>
      <c r="H18" s="30">
        <f>Table35[[#This Row],[Gross 
amount]]-Table35[[#This Row],[Net 
amount   ]]</f>
        <v>28.571428571428555</v>
      </c>
      <c r="I18" s="30">
        <f>IFERROR(G18/(SUMIF(Table1[[VAT rate description ]],Table35[[#This Row],[VAT rate]],Table1[Factor])),G18)</f>
        <v>571.42857142857144</v>
      </c>
      <c r="J18" s="30" t="str">
        <f>IFERROR(IF(VLOOKUP(Table35[[#This Row],[VAT rate]],'VAT rates'!B:E,3,FALSE)="Y",Table35[[#This Row],[Gross 
amount]],"-"),"-")</f>
        <v>-</v>
      </c>
      <c r="K18" s="46"/>
      <c r="L18" s="100"/>
    </row>
    <row r="19" spans="1:12">
      <c r="A19" s="41">
        <v>44568</v>
      </c>
      <c r="B19" s="41"/>
      <c r="C19" s="46" t="s">
        <v>114</v>
      </c>
      <c r="D19" s="46" t="s">
        <v>115</v>
      </c>
      <c r="E19" s="46" t="s">
        <v>85</v>
      </c>
      <c r="F19" s="58" t="s">
        <v>52</v>
      </c>
      <c r="G19" s="45">
        <v>700</v>
      </c>
      <c r="H19" s="30">
        <f>Table35[[#This Row],[Gross 
amount]]-Table35[[#This Row],[Net 
amount   ]]</f>
        <v>116.66666666666663</v>
      </c>
      <c r="I19" s="30">
        <f>IFERROR(G19/(SUMIF(Table1[[VAT rate description ]],Table35[[#This Row],[VAT rate]],Table1[Factor])),G19)</f>
        <v>583.33333333333337</v>
      </c>
      <c r="J19" s="30" t="str">
        <f>IFERROR(IF(VLOOKUP(Table35[[#This Row],[VAT rate]],'VAT rates'!B:E,3,FALSE)="Y",Table35[[#This Row],[Gross 
amount]],"-"),"-")</f>
        <v>-</v>
      </c>
      <c r="K19" s="46"/>
      <c r="L19" s="100"/>
    </row>
    <row r="20" spans="1:12">
      <c r="A20" s="41">
        <v>44569</v>
      </c>
      <c r="B20" s="41"/>
      <c r="C20" s="46" t="s">
        <v>116</v>
      </c>
      <c r="D20" s="46" t="s">
        <v>117</v>
      </c>
      <c r="E20" s="46" t="s">
        <v>85</v>
      </c>
      <c r="F20" s="58" t="s">
        <v>53</v>
      </c>
      <c r="G20" s="45">
        <v>800</v>
      </c>
      <c r="H20" s="30">
        <f>Table35[[#This Row],[Gross 
amount]]-Table35[[#This Row],[Net 
amount   ]]</f>
        <v>20</v>
      </c>
      <c r="I20" s="30">
        <v>780</v>
      </c>
      <c r="J20" s="30" t="str">
        <f>IFERROR(IF(VLOOKUP(Table35[[#This Row],[VAT rate]],'VAT rates'!B:E,3,FALSE)="Y",Table35[[#This Row],[Gross 
amount]],"-"),"-")</f>
        <v>-</v>
      </c>
      <c r="K20" s="46"/>
      <c r="L20" s="100"/>
    </row>
    <row r="21" spans="1:12">
      <c r="A21" s="41">
        <v>44570</v>
      </c>
      <c r="B21" s="41"/>
      <c r="C21" s="46" t="s">
        <v>118</v>
      </c>
      <c r="D21" s="46" t="s">
        <v>119</v>
      </c>
      <c r="E21" s="46" t="s">
        <v>94</v>
      </c>
      <c r="F21" s="58" t="s">
        <v>54</v>
      </c>
      <c r="G21" s="45">
        <v>900</v>
      </c>
      <c r="H21" s="30">
        <f>Table35[[#This Row],[Gross 
amount]]-Table35[[#This Row],[Net 
amount   ]]</f>
        <v>100</v>
      </c>
      <c r="I21" s="30">
        <f>IFERROR(G21/(SUMIF(Table1[[VAT rate description ]],Table35[[#This Row],[VAT rate]],Table1[Factor])),G21)</f>
        <v>800</v>
      </c>
      <c r="J21" s="30" t="str">
        <f>IFERROR(IF(VLOOKUP(Table35[[#This Row],[VAT rate]],'VAT rates'!B:E,3,FALSE)="Y",Table35[[#This Row],[Gross 
amount]],"-"),"-")</f>
        <v>-</v>
      </c>
      <c r="K21" s="46"/>
      <c r="L21" s="100"/>
    </row>
    <row r="22" spans="1:12">
      <c r="A22" s="41">
        <v>44571</v>
      </c>
      <c r="B22" s="41"/>
      <c r="C22" s="46" t="s">
        <v>120</v>
      </c>
      <c r="D22" s="46" t="s">
        <v>121</v>
      </c>
      <c r="E22" s="46" t="s">
        <v>122</v>
      </c>
      <c r="F22" s="58" t="s">
        <v>55</v>
      </c>
      <c r="G22" s="45">
        <v>1000</v>
      </c>
      <c r="H22" s="30">
        <f>Table35[[#This Row],[Gross 
amount]]-Table35[[#This Row],[Net 
amount   ]]</f>
        <v>0</v>
      </c>
      <c r="I22" s="30">
        <f>IFERROR(G22/(SUMIF(Table1[[VAT rate description ]],Table35[[#This Row],[VAT rate]],Table1[Factor])),G22)</f>
        <v>1000</v>
      </c>
      <c r="J22" s="30" t="str">
        <f>IFERROR(IF(VLOOKUP(Table35[[#This Row],[VAT rate]],'VAT rates'!B:E,3,FALSE)="Y",Table35[[#This Row],[Gross 
amount]],"-"),"-")</f>
        <v>-</v>
      </c>
      <c r="K22" s="46"/>
      <c r="L22" s="100"/>
    </row>
    <row r="23" spans="1:12">
      <c r="A23" s="41">
        <v>44572</v>
      </c>
      <c r="B23" s="41"/>
      <c r="C23" s="46" t="s">
        <v>123</v>
      </c>
      <c r="D23" s="46" t="s">
        <v>124</v>
      </c>
      <c r="E23" s="46" t="s">
        <v>122</v>
      </c>
      <c r="F23" s="58" t="s">
        <v>56</v>
      </c>
      <c r="G23" s="45">
        <v>1100</v>
      </c>
      <c r="H23" s="30">
        <f>Table35[[#This Row],[Gross 
amount]]-Table35[[#This Row],[Net 
amount   ]]</f>
        <v>0</v>
      </c>
      <c r="I23" s="30">
        <f>IFERROR(G23/(SUMIF(Table1[[VAT rate description ]],Table35[[#This Row],[VAT rate]],Table1[Factor])),G23)</f>
        <v>1100</v>
      </c>
      <c r="J23" s="30" t="str">
        <f>IFERROR(IF(VLOOKUP(Table35[[#This Row],[VAT rate]],'VAT rates'!B:E,3,FALSE)="Y",Table35[[#This Row],[Gross 
amount]],"-"),"-")</f>
        <v>-</v>
      </c>
      <c r="K23" s="46"/>
      <c r="L23" s="100"/>
    </row>
    <row r="24" spans="1:12">
      <c r="A24" s="41">
        <v>44573</v>
      </c>
      <c r="B24" s="41"/>
      <c r="C24" s="46" t="s">
        <v>125</v>
      </c>
      <c r="D24" s="46" t="s">
        <v>126</v>
      </c>
      <c r="E24" s="46" t="s">
        <v>85</v>
      </c>
      <c r="F24" s="58" t="s">
        <v>57</v>
      </c>
      <c r="G24" s="45">
        <v>1200</v>
      </c>
      <c r="H24" s="30">
        <f>Table35[[#This Row],[Gross 
amount]]-Table35[[#This Row],[Net 
amount   ]]</f>
        <v>200</v>
      </c>
      <c r="I24" s="30">
        <f>IFERROR(G24/(SUMIF(Table1[[VAT rate description ]],Table35[[#This Row],[VAT rate]],Table1[Factor])),G24)</f>
        <v>1000</v>
      </c>
      <c r="J24" s="30" t="str">
        <f>IFERROR(IF(VLOOKUP(Table35[[#This Row],[VAT rate]],'VAT rates'!B:E,3,FALSE)="Y",Table35[[#This Row],[Gross 
amount]],"-"),"-")</f>
        <v>-</v>
      </c>
      <c r="K24" s="46"/>
      <c r="L24" s="100"/>
    </row>
    <row r="25" spans="1:12">
      <c r="A25" s="41">
        <v>44574</v>
      </c>
      <c r="B25" s="41"/>
      <c r="C25" s="46" t="s">
        <v>127</v>
      </c>
      <c r="D25" s="46" t="s">
        <v>128</v>
      </c>
      <c r="E25" s="46" t="s">
        <v>85</v>
      </c>
      <c r="F25" s="58" t="s">
        <v>58</v>
      </c>
      <c r="G25" s="45">
        <v>1300</v>
      </c>
      <c r="H25" s="30">
        <f>Table35[[#This Row],[Gross 
amount]]-Table35[[#This Row],[Net 
amount   ]]</f>
        <v>216.66666666666652</v>
      </c>
      <c r="I25" s="30">
        <f>IFERROR(G25/(SUMIF(Table1[[VAT rate description ]],Table35[[#This Row],[VAT rate]],Table1[Factor])),G25)</f>
        <v>1083.3333333333335</v>
      </c>
      <c r="J25" s="30" t="str">
        <f>IFERROR(IF(VLOOKUP(Table35[[#This Row],[VAT rate]],'VAT rates'!B:E,3,FALSE)="Y",Table35[[#This Row],[Gross 
amount]],"-"),"-")</f>
        <v>-</v>
      </c>
      <c r="K25" s="46"/>
      <c r="L25" s="100"/>
    </row>
    <row r="26" spans="1:12">
      <c r="A26" s="41">
        <v>44575</v>
      </c>
      <c r="B26" s="41"/>
      <c r="C26" s="46" t="s">
        <v>129</v>
      </c>
      <c r="D26" s="46" t="s">
        <v>130</v>
      </c>
      <c r="E26" s="46" t="s">
        <v>88</v>
      </c>
      <c r="F26" s="58" t="s">
        <v>59</v>
      </c>
      <c r="G26" s="45">
        <v>1400</v>
      </c>
      <c r="H26" s="30">
        <f>Table35[[#This Row],[Gross 
amount]]-Table35[[#This Row],[Net 
amount   ]]</f>
        <v>0</v>
      </c>
      <c r="I26" s="30">
        <f>IFERROR(G26/(SUMIF(Table1[[VAT rate description ]],Table35[[#This Row],[VAT rate]],Table1[Factor])),G26)</f>
        <v>1400</v>
      </c>
      <c r="J26" s="30">
        <f>IFERROR(IF(VLOOKUP(Table35[[#This Row],[VAT rate]],'VAT rates'!B:E,3,FALSE)="Y",Table35[[#This Row],[Gross 
amount]],"-"),"-")</f>
        <v>1400</v>
      </c>
      <c r="K26" s="46"/>
      <c r="L26" s="100"/>
    </row>
    <row r="27" spans="1:12">
      <c r="A27" s="41">
        <v>44576</v>
      </c>
      <c r="B27" s="41"/>
      <c r="C27" s="46" t="s">
        <v>131</v>
      </c>
      <c r="D27" s="46" t="s">
        <v>132</v>
      </c>
      <c r="E27" s="46" t="s">
        <v>91</v>
      </c>
      <c r="F27" s="58" t="s">
        <v>60</v>
      </c>
      <c r="G27" s="45">
        <v>1500</v>
      </c>
      <c r="H27" s="30">
        <f>Table35[[#This Row],[Gross 
amount]]-Table35[[#This Row],[Net 
amount   ]]</f>
        <v>0</v>
      </c>
      <c r="I27" s="30">
        <f>IFERROR(G27/(SUMIF(Table1[[VAT rate description ]],Table35[[#This Row],[VAT rate]],Table1[Factor])),G27)</f>
        <v>1500</v>
      </c>
      <c r="J27" s="30" t="str">
        <f>IFERROR(IF(VLOOKUP(Table35[[#This Row],[VAT rate]],'VAT rates'!B:E,3,FALSE)="Y",Table35[[#This Row],[Gross 
amount]],"-"),"-")</f>
        <v>-</v>
      </c>
      <c r="K27" s="46"/>
      <c r="L27" s="100"/>
    </row>
    <row r="28" spans="1:12">
      <c r="A28" s="41">
        <v>44577</v>
      </c>
      <c r="B28" s="41"/>
      <c r="C28" s="46" t="s">
        <v>98</v>
      </c>
      <c r="D28" s="46" t="s">
        <v>133</v>
      </c>
      <c r="E28" s="46" t="s">
        <v>88</v>
      </c>
      <c r="F28" s="58" t="s">
        <v>153</v>
      </c>
      <c r="G28" s="45">
        <v>1600</v>
      </c>
      <c r="H28" s="30">
        <f>Table35[[#This Row],[Gross 
amount]]-Table35[[#This Row],[Net 
amount   ]]</f>
        <v>0</v>
      </c>
      <c r="I28" s="30">
        <f>IFERROR(G28/(SUMIF(Table1[[VAT rate description ]],Table35[[#This Row],[VAT rate]],Table1[Factor])),G28)</f>
        <v>1600</v>
      </c>
      <c r="J28" s="30">
        <f>IFERROR(IF(VLOOKUP(Table35[[#This Row],[VAT rate]],'VAT rates'!B:E,3,FALSE)="Y",Table35[[#This Row],[Gross 
amount]],"-"),"-")</f>
        <v>1600</v>
      </c>
      <c r="K28" s="46" t="s">
        <v>160</v>
      </c>
      <c r="L28" s="100"/>
    </row>
    <row r="29" spans="1:12">
      <c r="A29" s="41"/>
      <c r="B29" s="41"/>
      <c r="C29" s="46"/>
      <c r="D29" s="46"/>
      <c r="E29" s="46"/>
      <c r="F29" s="62"/>
      <c r="G29" s="63"/>
      <c r="H29" s="30">
        <f>Table35[[#This Row],[Gross 
amount]]-Table35[[#This Row],[Net 
amount   ]]</f>
        <v>0</v>
      </c>
      <c r="I29" s="30">
        <f>IFERROR(G29/(SUMIF(Table1[[VAT rate description ]],Table35[[#This Row],[VAT rate]],Table1[Factor])),G29)</f>
        <v>0</v>
      </c>
      <c r="J29" s="30" t="str">
        <f>IFERROR(IF(VLOOKUP(Table35[[#This Row],[VAT rate]],'VAT rates'!B:E,3,FALSE)="Y",Table35[[#This Row],[Gross 
amount]],"-"),"-")</f>
        <v>-</v>
      </c>
      <c r="K29" s="46"/>
      <c r="L29" s="100"/>
    </row>
    <row r="30" spans="1:12">
      <c r="A30" s="41"/>
      <c r="B30" s="41"/>
      <c r="C30" s="46"/>
      <c r="D30" s="46"/>
      <c r="E30" s="46"/>
      <c r="F30" s="62"/>
      <c r="G30" s="63"/>
      <c r="H30" s="30">
        <f>Table35[[#This Row],[Gross 
amount]]-Table35[[#This Row],[Net 
amount   ]]</f>
        <v>0</v>
      </c>
      <c r="I30" s="30">
        <f>IFERROR(G30/(SUMIF(Table1[[VAT rate description ]],Table35[[#This Row],[VAT rate]],Table1[Factor])),G30)</f>
        <v>0</v>
      </c>
      <c r="J30" s="30" t="str">
        <f>IFERROR(IF(VLOOKUP(Table35[[#This Row],[VAT rate]],'VAT rates'!B:E,3,FALSE)="Y",Table35[[#This Row],[Gross 
amount]],"-"),"-")</f>
        <v>-</v>
      </c>
      <c r="K30" s="46"/>
      <c r="L30" s="100"/>
    </row>
    <row r="31" spans="1:12">
      <c r="A31" s="41"/>
      <c r="B31" s="41"/>
      <c r="C31" s="46"/>
      <c r="D31" s="46"/>
      <c r="E31" s="46"/>
      <c r="F31" s="62"/>
      <c r="G31" s="63"/>
      <c r="H31" s="30">
        <f>Table35[[#This Row],[Gross 
amount]]-Table35[[#This Row],[Net 
amount   ]]</f>
        <v>0</v>
      </c>
      <c r="I31" s="30">
        <f>IFERROR(G31/(SUMIF(Table1[[VAT rate description ]],Table35[[#This Row],[VAT rate]],Table1[Factor])),G31)</f>
        <v>0</v>
      </c>
      <c r="J31" s="30" t="str">
        <f>IFERROR(IF(VLOOKUP(Table35[[#This Row],[VAT rate]],'VAT rates'!B:E,3,FALSE)="Y",Table35[[#This Row],[Gross 
amount]],"-"),"-")</f>
        <v>-</v>
      </c>
      <c r="K31" s="46"/>
      <c r="L31" s="100"/>
    </row>
    <row r="32" spans="1:12">
      <c r="A32" s="41"/>
      <c r="B32" s="41"/>
      <c r="C32" s="46"/>
      <c r="D32" s="46"/>
      <c r="E32" s="46"/>
      <c r="F32" s="62"/>
      <c r="G32" s="63"/>
      <c r="H32" s="30">
        <f>Table35[[#This Row],[Gross 
amount]]-Table35[[#This Row],[Net 
amount   ]]</f>
        <v>0</v>
      </c>
      <c r="I32" s="30">
        <f>IFERROR(G32/(SUMIF(Table1[[VAT rate description ]],Table35[[#This Row],[VAT rate]],Table1[Factor])),G32)</f>
        <v>0</v>
      </c>
      <c r="J32" s="30" t="str">
        <f>IFERROR(IF(VLOOKUP(Table35[[#This Row],[VAT rate]],'VAT rates'!B:E,3,FALSE)="Y",Table35[[#This Row],[Gross 
amount]],"-"),"-")</f>
        <v>-</v>
      </c>
      <c r="K32" s="46"/>
      <c r="L32" s="100"/>
    </row>
    <row r="33" spans="1:12">
      <c r="A33" s="41"/>
      <c r="B33" s="41"/>
      <c r="C33" s="46"/>
      <c r="D33" s="46"/>
      <c r="E33" s="46"/>
      <c r="F33" s="58"/>
      <c r="G33" s="63"/>
      <c r="H33" s="30">
        <f>Table35[[#This Row],[Gross 
amount]]-Table35[[#This Row],[Net 
amount   ]]</f>
        <v>0</v>
      </c>
      <c r="I33" s="30">
        <f>IFERROR(G33/(SUMIF(Table1[[VAT rate description ]],Table35[[#This Row],[VAT rate]],Table1[Factor])),G33)</f>
        <v>0</v>
      </c>
      <c r="J33" s="30" t="str">
        <f>IFERROR(IF(VLOOKUP(Table35[[#This Row],[VAT rate]],'VAT rates'!B:E,3,FALSE)="Y",Table35[[#This Row],[Gross 
amount]],"-"),"-")</f>
        <v>-</v>
      </c>
      <c r="K33" s="46"/>
      <c r="L33" s="100"/>
    </row>
    <row r="34" spans="1:12">
      <c r="A34" s="41"/>
      <c r="B34" s="41"/>
      <c r="C34" s="46"/>
      <c r="D34" s="46"/>
      <c r="E34" s="46"/>
      <c r="F34" s="62"/>
      <c r="G34" s="63"/>
      <c r="H34" s="30">
        <f>Table35[[#This Row],[Gross 
amount]]-Table35[[#This Row],[Net 
amount   ]]</f>
        <v>0</v>
      </c>
      <c r="I34" s="30">
        <f>IFERROR(G34/(SUMIF(Table1[[VAT rate description ]],Table35[[#This Row],[VAT rate]],Table1[Factor])),G34)</f>
        <v>0</v>
      </c>
      <c r="J34" s="30" t="str">
        <f>IFERROR(IF(VLOOKUP(Table35[[#This Row],[VAT rate]],'VAT rates'!B:E,3,FALSE)="Y",Table35[[#This Row],[Gross 
amount]],"-"),"-")</f>
        <v>-</v>
      </c>
      <c r="K34" s="46"/>
      <c r="L34" s="100"/>
    </row>
    <row r="35" spans="1:12">
      <c r="A35" s="41"/>
      <c r="B35" s="41"/>
      <c r="C35" s="46"/>
      <c r="D35" s="46"/>
      <c r="E35" s="46"/>
      <c r="F35" s="62"/>
      <c r="G35" s="63"/>
      <c r="H35" s="30">
        <f>Table35[[#This Row],[Gross 
amount]]-Table35[[#This Row],[Net 
amount   ]]</f>
        <v>0</v>
      </c>
      <c r="I35" s="30">
        <f>IFERROR(G35/(SUMIF(Table1[[VAT rate description ]],Table35[[#This Row],[VAT rate]],Table1[Factor])),G35)</f>
        <v>0</v>
      </c>
      <c r="J35" s="30" t="str">
        <f>IFERROR(IF(VLOOKUP(Table35[[#This Row],[VAT rate]],'VAT rates'!B:E,3,FALSE)="Y",Table35[[#This Row],[Gross 
amount]],"-"),"-")</f>
        <v>-</v>
      </c>
      <c r="K35" s="46"/>
      <c r="L35" s="100"/>
    </row>
    <row r="36" spans="1:12">
      <c r="A36" s="41"/>
      <c r="B36" s="41"/>
      <c r="C36" s="46"/>
      <c r="D36" s="46"/>
      <c r="E36" s="46"/>
      <c r="F36" s="62"/>
      <c r="G36" s="63"/>
      <c r="H36" s="30">
        <f>Table35[[#This Row],[Gross 
amount]]-Table35[[#This Row],[Net 
amount   ]]</f>
        <v>0</v>
      </c>
      <c r="I36" s="30">
        <f>IFERROR(G36/(SUMIF(Table1[[VAT rate description ]],Table35[[#This Row],[VAT rate]],Table1[Factor])),G36)</f>
        <v>0</v>
      </c>
      <c r="J36" s="30" t="str">
        <f>IFERROR(IF(VLOOKUP(Table35[[#This Row],[VAT rate]],'VAT rates'!B:E,3,FALSE)="Y",Table35[[#This Row],[Gross 
amount]],"-"),"-")</f>
        <v>-</v>
      </c>
      <c r="K36" s="46"/>
      <c r="L36" s="100"/>
    </row>
    <row r="37" spans="1:12">
      <c r="A37" s="41"/>
      <c r="B37" s="41"/>
      <c r="C37" s="46"/>
      <c r="D37" s="46"/>
      <c r="E37" s="46"/>
      <c r="F37" s="62"/>
      <c r="G37" s="63"/>
      <c r="H37" s="30">
        <f>Table35[[#This Row],[Gross 
amount]]-Table35[[#This Row],[Net 
amount   ]]</f>
        <v>0</v>
      </c>
      <c r="I37" s="30">
        <f>IFERROR(G37/(SUMIF(Table1[[VAT rate description ]],Table35[[#This Row],[VAT rate]],Table1[Factor])),G37)</f>
        <v>0</v>
      </c>
      <c r="J37" s="30" t="str">
        <f>IFERROR(IF(VLOOKUP(Table35[[#This Row],[VAT rate]],'VAT rates'!B:E,3,FALSE)="Y",Table35[[#This Row],[Gross 
amount]],"-"),"-")</f>
        <v>-</v>
      </c>
      <c r="K37" s="46"/>
      <c r="L37" s="100"/>
    </row>
    <row r="38" spans="1:12">
      <c r="A38" s="41"/>
      <c r="B38" s="41"/>
      <c r="C38" s="46"/>
      <c r="D38" s="46"/>
      <c r="E38" s="46"/>
      <c r="F38" s="62"/>
      <c r="G38" s="63"/>
      <c r="H38" s="30">
        <f>Table35[[#This Row],[Gross 
amount]]-Table35[[#This Row],[Net 
amount   ]]</f>
        <v>0</v>
      </c>
      <c r="I38" s="30">
        <f>IFERROR(G38/(SUMIF(Table1[[VAT rate description ]],Table35[[#This Row],[VAT rate]],Table1[Factor])),G38)</f>
        <v>0</v>
      </c>
      <c r="J38" s="30" t="str">
        <f>IFERROR(IF(VLOOKUP(Table35[[#This Row],[VAT rate]],'VAT rates'!B:E,3,FALSE)="Y",Table35[[#This Row],[Gross 
amount]],"-"),"-")</f>
        <v>-</v>
      </c>
      <c r="K38" s="46"/>
      <c r="L38" s="100"/>
    </row>
    <row r="39" spans="1:12">
      <c r="A39" s="41"/>
      <c r="B39" s="41"/>
      <c r="C39" s="46"/>
      <c r="D39" s="46"/>
      <c r="E39" s="46"/>
      <c r="F39" s="62"/>
      <c r="G39" s="63"/>
      <c r="H39" s="30">
        <f>Table35[[#This Row],[Gross 
amount]]-Table35[[#This Row],[Net 
amount   ]]</f>
        <v>0</v>
      </c>
      <c r="I39" s="30">
        <f>IFERROR(G39/(SUMIF(Table1[[VAT rate description ]],Table35[[#This Row],[VAT rate]],Table1[Factor])),G39)</f>
        <v>0</v>
      </c>
      <c r="J39" s="30" t="str">
        <f>IFERROR(IF(VLOOKUP(Table35[[#This Row],[VAT rate]],'VAT rates'!B:E,3,FALSE)="Y",Table35[[#This Row],[Gross 
amount]],"-"),"-")</f>
        <v>-</v>
      </c>
      <c r="K39" s="46"/>
      <c r="L39" s="100"/>
    </row>
    <row r="40" spans="1:12">
      <c r="A40" s="41"/>
      <c r="B40" s="41"/>
      <c r="C40" s="46"/>
      <c r="D40" s="46"/>
      <c r="E40" s="46"/>
      <c r="F40" s="62"/>
      <c r="G40" s="63"/>
      <c r="H40" s="30">
        <f>Table35[[#This Row],[Gross 
amount]]-Table35[[#This Row],[Net 
amount   ]]</f>
        <v>0</v>
      </c>
      <c r="I40" s="30">
        <f>IFERROR(G40/(SUMIF(Table1[[VAT rate description ]],Table35[[#This Row],[VAT rate]],Table1[Factor])),G40)</f>
        <v>0</v>
      </c>
      <c r="J40" s="30" t="str">
        <f>IFERROR(IF(VLOOKUP(Table35[[#This Row],[VAT rate]],'VAT rates'!B:E,3,FALSE)="Y",Table35[[#This Row],[Gross 
amount]],"-"),"-")</f>
        <v>-</v>
      </c>
      <c r="K40" s="46"/>
      <c r="L40" s="100"/>
    </row>
    <row r="41" spans="1:12">
      <c r="A41" s="41"/>
      <c r="B41" s="41"/>
      <c r="C41" s="46"/>
      <c r="D41" s="46"/>
      <c r="E41" s="46"/>
      <c r="F41" s="62"/>
      <c r="G41" s="63"/>
      <c r="H41" s="30">
        <f>Table35[[#This Row],[Gross 
amount]]-Table35[[#This Row],[Net 
amount   ]]</f>
        <v>0</v>
      </c>
      <c r="I41" s="30">
        <f>IFERROR(G41/(SUMIF(Table1[[VAT rate description ]],Table35[[#This Row],[VAT rate]],Table1[Factor])),G41)</f>
        <v>0</v>
      </c>
      <c r="J41" s="30" t="str">
        <f>IFERROR(IF(VLOOKUP(Table35[[#This Row],[VAT rate]],'VAT rates'!B:E,3,FALSE)="Y",Table35[[#This Row],[Gross 
amount]],"-"),"-")</f>
        <v>-</v>
      </c>
      <c r="K41" s="46"/>
      <c r="L41" s="100"/>
    </row>
    <row r="42" spans="1:12">
      <c r="A42" s="41"/>
      <c r="B42" s="41"/>
      <c r="C42" s="46"/>
      <c r="D42" s="46"/>
      <c r="E42" s="46"/>
      <c r="F42" s="62"/>
      <c r="G42" s="63"/>
      <c r="H42" s="30">
        <f>Table35[[#This Row],[Gross 
amount]]-Table35[[#This Row],[Net 
amount   ]]</f>
        <v>0</v>
      </c>
      <c r="I42" s="30">
        <f>IFERROR(G42/(SUMIF(Table1[[VAT rate description ]],Table35[[#This Row],[VAT rate]],Table1[Factor])),G42)</f>
        <v>0</v>
      </c>
      <c r="J42" s="30" t="str">
        <f>IFERROR(IF(VLOOKUP(Table35[[#This Row],[VAT rate]],'VAT rates'!B:E,3,FALSE)="Y",Table35[[#This Row],[Gross 
amount]],"-"),"-")</f>
        <v>-</v>
      </c>
      <c r="K42" s="46"/>
      <c r="L42" s="100"/>
    </row>
    <row r="43" spans="1:12">
      <c r="A43" s="41"/>
      <c r="B43" s="41"/>
      <c r="C43" s="46"/>
      <c r="D43" s="46"/>
      <c r="E43" s="46"/>
      <c r="F43" s="62"/>
      <c r="G43" s="63"/>
      <c r="H43" s="30">
        <f>Table35[[#This Row],[Gross 
amount]]-Table35[[#This Row],[Net 
amount   ]]</f>
        <v>0</v>
      </c>
      <c r="I43" s="30">
        <f>IFERROR(G43/(SUMIF(Table1[[VAT rate description ]],Table35[[#This Row],[VAT rate]],Table1[Factor])),G43)</f>
        <v>0</v>
      </c>
      <c r="J43" s="30" t="str">
        <f>IFERROR(IF(VLOOKUP(Table35[[#This Row],[VAT rate]],'VAT rates'!B:E,3,FALSE)="Y",Table35[[#This Row],[Gross 
amount]],"-"),"-")</f>
        <v>-</v>
      </c>
      <c r="K43" s="46"/>
      <c r="L43" s="100"/>
    </row>
    <row r="44" spans="1:12">
      <c r="A44" s="41"/>
      <c r="B44" s="41"/>
      <c r="C44" s="46"/>
      <c r="D44" s="46"/>
      <c r="E44" s="46"/>
      <c r="F44" s="62"/>
      <c r="G44" s="63"/>
      <c r="H44" s="30">
        <f>Table35[[#This Row],[Gross 
amount]]-Table35[[#This Row],[Net 
amount   ]]</f>
        <v>0</v>
      </c>
      <c r="I44" s="30">
        <f>IFERROR(G44/(SUMIF(Table1[[VAT rate description ]],Table35[[#This Row],[VAT rate]],Table1[Factor])),G44)</f>
        <v>0</v>
      </c>
      <c r="J44" s="30" t="str">
        <f>IFERROR(IF(VLOOKUP(Table35[[#This Row],[VAT rate]],'VAT rates'!B:E,3,FALSE)="Y",Table35[[#This Row],[Gross 
amount]],"-"),"-")</f>
        <v>-</v>
      </c>
      <c r="K44" s="46"/>
      <c r="L44" s="100"/>
    </row>
    <row r="45" spans="1:12">
      <c r="A45" s="41"/>
      <c r="B45" s="41"/>
      <c r="C45" s="46"/>
      <c r="D45" s="46"/>
      <c r="E45" s="46"/>
      <c r="F45" s="62"/>
      <c r="G45" s="63"/>
      <c r="H45" s="30">
        <f>Table35[[#This Row],[Gross 
amount]]-Table35[[#This Row],[Net 
amount   ]]</f>
        <v>0</v>
      </c>
      <c r="I45" s="30">
        <f>IFERROR(G45/(SUMIF(Table1[[VAT rate description ]],Table35[[#This Row],[VAT rate]],Table1[Factor])),G45)</f>
        <v>0</v>
      </c>
      <c r="J45" s="30" t="str">
        <f>IFERROR(IF(VLOOKUP(Table35[[#This Row],[VAT rate]],'VAT rates'!B:E,3,FALSE)="Y",Table35[[#This Row],[Gross 
amount]],"-"),"-")</f>
        <v>-</v>
      </c>
      <c r="K45" s="46"/>
      <c r="L45" s="100"/>
    </row>
    <row r="46" spans="1:12">
      <c r="A46" s="41"/>
      <c r="B46" s="41"/>
      <c r="C46" s="46"/>
      <c r="D46" s="46"/>
      <c r="E46" s="46"/>
      <c r="F46" s="62"/>
      <c r="G46" s="63"/>
      <c r="H46" s="30">
        <f>Table35[[#This Row],[Gross 
amount]]-Table35[[#This Row],[Net 
amount   ]]</f>
        <v>0</v>
      </c>
      <c r="I46" s="30">
        <f>IFERROR(G46/(SUMIF(Table1[[VAT rate description ]],Table35[[#This Row],[VAT rate]],Table1[Factor])),G46)</f>
        <v>0</v>
      </c>
      <c r="J46" s="30" t="str">
        <f>IFERROR(IF(VLOOKUP(Table35[[#This Row],[VAT rate]],'VAT rates'!B:E,3,FALSE)="Y",Table35[[#This Row],[Gross 
amount]],"-"),"-")</f>
        <v>-</v>
      </c>
      <c r="K46" s="46"/>
      <c r="L46" s="100"/>
    </row>
    <row r="47" spans="1:12">
      <c r="A47" s="41"/>
      <c r="B47" s="41"/>
      <c r="C47" s="46"/>
      <c r="D47" s="46"/>
      <c r="E47" s="46"/>
      <c r="F47" s="62"/>
      <c r="G47" s="63"/>
      <c r="H47" s="30">
        <f>Table35[[#This Row],[Gross 
amount]]-Table35[[#This Row],[Net 
amount   ]]</f>
        <v>0</v>
      </c>
      <c r="I47" s="30">
        <f>IFERROR(G47/(SUMIF(Table1[[VAT rate description ]],Table35[[#This Row],[VAT rate]],Table1[Factor])),G47)</f>
        <v>0</v>
      </c>
      <c r="J47" s="30" t="str">
        <f>IFERROR(IF(VLOOKUP(Table35[[#This Row],[VAT rate]],'VAT rates'!B:E,3,FALSE)="Y",Table35[[#This Row],[Gross 
amount]],"-"),"-")</f>
        <v>-</v>
      </c>
      <c r="K47" s="46"/>
      <c r="L47" s="100"/>
    </row>
    <row r="48" spans="1:12">
      <c r="A48" s="41"/>
      <c r="B48" s="41"/>
      <c r="C48" s="46"/>
      <c r="D48" s="46"/>
      <c r="E48" s="46"/>
      <c r="F48" s="62"/>
      <c r="G48" s="63"/>
      <c r="H48" s="30">
        <f>Table35[[#This Row],[Gross 
amount]]-Table35[[#This Row],[Net 
amount   ]]</f>
        <v>0</v>
      </c>
      <c r="I48" s="30">
        <f>IFERROR(G48/(SUMIF(Table1[[VAT rate description ]],Table35[[#This Row],[VAT rate]],Table1[Factor])),G48)</f>
        <v>0</v>
      </c>
      <c r="J48" s="30" t="str">
        <f>IFERROR(IF(VLOOKUP(Table35[[#This Row],[VAT rate]],'VAT rates'!B:E,3,FALSE)="Y",Table35[[#This Row],[Gross 
amount]],"-"),"-")</f>
        <v>-</v>
      </c>
      <c r="K48" s="46"/>
      <c r="L48" s="100"/>
    </row>
    <row r="49" spans="1:12">
      <c r="A49" s="41"/>
      <c r="B49" s="41"/>
      <c r="C49" s="46"/>
      <c r="D49" s="46"/>
      <c r="E49" s="46"/>
      <c r="F49" s="62"/>
      <c r="G49" s="63"/>
      <c r="H49" s="30">
        <f>Table35[[#This Row],[Gross 
amount]]-Table35[[#This Row],[Net 
amount   ]]</f>
        <v>0</v>
      </c>
      <c r="I49" s="30">
        <f>IFERROR(G49/(SUMIF(Table1[[VAT rate description ]],Table35[[#This Row],[VAT rate]],Table1[Factor])),G49)</f>
        <v>0</v>
      </c>
      <c r="J49" s="30" t="str">
        <f>IFERROR(IF(VLOOKUP(Table35[[#This Row],[VAT rate]],'VAT rates'!B:E,3,FALSE)="Y",Table35[[#This Row],[Gross 
amount]],"-"),"-")</f>
        <v>-</v>
      </c>
      <c r="K49" s="46"/>
      <c r="L49" s="100"/>
    </row>
    <row r="50" spans="1:12">
      <c r="A50" s="41"/>
      <c r="B50" s="41"/>
      <c r="C50" s="46"/>
      <c r="D50" s="46"/>
      <c r="E50" s="46"/>
      <c r="F50" s="62"/>
      <c r="G50" s="63"/>
      <c r="H50" s="30">
        <f>Table35[[#This Row],[Gross 
amount]]-Table35[[#This Row],[Net 
amount   ]]</f>
        <v>0</v>
      </c>
      <c r="I50" s="30">
        <f>IFERROR(G50/(SUMIF(Table1[[VAT rate description ]],Table35[[#This Row],[VAT rate]],Table1[Factor])),G50)</f>
        <v>0</v>
      </c>
      <c r="J50" s="30" t="str">
        <f>IFERROR(IF(VLOOKUP(Table35[[#This Row],[VAT rate]],'VAT rates'!B:E,3,FALSE)="Y",Table35[[#This Row],[Gross 
amount]],"-"),"-")</f>
        <v>-</v>
      </c>
      <c r="K50" s="46"/>
      <c r="L50" s="100"/>
    </row>
    <row r="51" spans="1:12">
      <c r="A51" s="41"/>
      <c r="B51" s="41"/>
      <c r="C51" s="46"/>
      <c r="D51" s="46"/>
      <c r="E51" s="46"/>
      <c r="F51" s="62"/>
      <c r="G51" s="63"/>
      <c r="H51" s="30">
        <f>Table35[[#This Row],[Gross 
amount]]-Table35[[#This Row],[Net 
amount   ]]</f>
        <v>0</v>
      </c>
      <c r="I51" s="30">
        <f>IFERROR(G51/(SUMIF(Table1[[VAT rate description ]],Table35[[#This Row],[VAT rate]],Table1[Factor])),G51)</f>
        <v>0</v>
      </c>
      <c r="J51" s="30" t="str">
        <f>IFERROR(IF(VLOOKUP(Table35[[#This Row],[VAT rate]],'VAT rates'!B:E,3,FALSE)="Y",Table35[[#This Row],[Gross 
amount]],"-"),"-")</f>
        <v>-</v>
      </c>
      <c r="K51" s="46"/>
      <c r="L51" s="100"/>
    </row>
    <row r="52" spans="1:12">
      <c r="A52" s="41"/>
      <c r="B52" s="41"/>
      <c r="C52" s="46"/>
      <c r="D52" s="46"/>
      <c r="E52" s="46"/>
      <c r="F52" s="62"/>
      <c r="G52" s="63"/>
      <c r="H52" s="30">
        <f>Table35[[#This Row],[Gross 
amount]]-Table35[[#This Row],[Net 
amount   ]]</f>
        <v>0</v>
      </c>
      <c r="I52" s="30">
        <f>IFERROR(G52/(SUMIF(Table1[[VAT rate description ]],Table35[[#This Row],[VAT rate]],Table1[Factor])),G52)</f>
        <v>0</v>
      </c>
      <c r="J52" s="30" t="str">
        <f>IFERROR(IF(VLOOKUP(Table35[[#This Row],[VAT rate]],'VAT rates'!B:E,3,FALSE)="Y",Table35[[#This Row],[Gross 
amount]],"-"),"-")</f>
        <v>-</v>
      </c>
      <c r="K52" s="46"/>
      <c r="L52" s="100"/>
    </row>
    <row r="53" spans="1:12">
      <c r="A53" s="41"/>
      <c r="B53" s="41"/>
      <c r="C53" s="46"/>
      <c r="D53" s="46"/>
      <c r="E53" s="46"/>
      <c r="F53" s="62"/>
      <c r="G53" s="63"/>
      <c r="H53" s="30">
        <f>Table35[[#This Row],[Gross 
amount]]-Table35[[#This Row],[Net 
amount   ]]</f>
        <v>0</v>
      </c>
      <c r="I53" s="30">
        <f>IFERROR(G53/(SUMIF(Table1[[VAT rate description ]],Table35[[#This Row],[VAT rate]],Table1[Factor])),G53)</f>
        <v>0</v>
      </c>
      <c r="J53" s="30" t="str">
        <f>IFERROR(IF(VLOOKUP(Table35[[#This Row],[VAT rate]],'VAT rates'!B:E,3,FALSE)="Y",Table35[[#This Row],[Gross 
amount]],"-"),"-")</f>
        <v>-</v>
      </c>
      <c r="K53" s="46"/>
      <c r="L53" s="100"/>
    </row>
    <row r="54" spans="1:12">
      <c r="A54" s="41"/>
      <c r="B54" s="41"/>
      <c r="C54" s="46"/>
      <c r="D54" s="46"/>
      <c r="E54" s="46"/>
      <c r="F54" s="58"/>
      <c r="G54" s="63"/>
      <c r="H54" s="30">
        <f>Table35[[#This Row],[Gross 
amount]]-Table35[[#This Row],[Net 
amount   ]]</f>
        <v>0</v>
      </c>
      <c r="I54" s="30">
        <f>IFERROR(G54/(SUMIF(Table1[[VAT rate description ]],Table35[[#This Row],[VAT rate]],Table1[Factor])),G54)</f>
        <v>0</v>
      </c>
      <c r="J54" s="30" t="str">
        <f>IFERROR(IF(VLOOKUP(Table35[[#This Row],[VAT rate]],'VAT rates'!B:E,3,FALSE)="Y",Table35[[#This Row],[Gross 
amount]],"-"),"-")</f>
        <v>-</v>
      </c>
      <c r="K54" s="46"/>
      <c r="L54" s="100"/>
    </row>
    <row r="55" spans="1:12">
      <c r="A55" s="41"/>
      <c r="B55" s="41"/>
      <c r="C55" s="46"/>
      <c r="D55" s="46"/>
      <c r="E55" s="46"/>
      <c r="F55" s="62"/>
      <c r="G55" s="63"/>
      <c r="H55" s="30">
        <f>Table35[[#This Row],[Gross 
amount]]-Table35[[#This Row],[Net 
amount   ]]</f>
        <v>0</v>
      </c>
      <c r="I55" s="30">
        <f>IFERROR(G55/(SUMIF(Table1[[VAT rate description ]],Table35[[#This Row],[VAT rate]],Table1[Factor])),G55)</f>
        <v>0</v>
      </c>
      <c r="J55" s="30" t="str">
        <f>IFERROR(IF(VLOOKUP(Table35[[#This Row],[VAT rate]],'VAT rates'!B:E,3,FALSE)="Y",Table35[[#This Row],[Gross 
amount]],"-"),"-")</f>
        <v>-</v>
      </c>
      <c r="K55" s="46"/>
      <c r="L55" s="100"/>
    </row>
    <row r="56" spans="1:12">
      <c r="A56" s="41"/>
      <c r="B56" s="41"/>
      <c r="C56" s="46"/>
      <c r="D56" s="46"/>
      <c r="E56" s="46"/>
      <c r="F56" s="62"/>
      <c r="G56" s="63"/>
      <c r="H56" s="30">
        <f>Table35[[#This Row],[Gross 
amount]]-Table35[[#This Row],[Net 
amount   ]]</f>
        <v>0</v>
      </c>
      <c r="I56" s="30">
        <f>IFERROR(G56/(SUMIF(Table1[[VAT rate description ]],Table35[[#This Row],[VAT rate]],Table1[Factor])),G56)</f>
        <v>0</v>
      </c>
      <c r="J56" s="30" t="str">
        <f>IFERROR(IF(VLOOKUP(Table35[[#This Row],[VAT rate]],'VAT rates'!B:E,3,FALSE)="Y",Table35[[#This Row],[Gross 
amount]],"-"),"-")</f>
        <v>-</v>
      </c>
      <c r="K56" s="46"/>
      <c r="L56" s="100"/>
    </row>
    <row r="57" spans="1:12">
      <c r="A57" s="41"/>
      <c r="B57" s="41"/>
      <c r="C57" s="46"/>
      <c r="D57" s="46"/>
      <c r="E57" s="46"/>
      <c r="F57" s="62"/>
      <c r="G57" s="63"/>
      <c r="H57" s="30">
        <f>Table35[[#This Row],[Gross 
amount]]-Table35[[#This Row],[Net 
amount   ]]</f>
        <v>0</v>
      </c>
      <c r="I57" s="30">
        <f>IFERROR(G57/(SUMIF(Table1[[VAT rate description ]],Table35[[#This Row],[VAT rate]],Table1[Factor])),G57)</f>
        <v>0</v>
      </c>
      <c r="J57" s="30" t="str">
        <f>IFERROR(IF(VLOOKUP(Table35[[#This Row],[VAT rate]],'VAT rates'!B:E,3,FALSE)="Y",Table35[[#This Row],[Gross 
amount]],"-"),"-")</f>
        <v>-</v>
      </c>
      <c r="K57" s="46"/>
      <c r="L57" s="100"/>
    </row>
    <row r="58" spans="1:12">
      <c r="A58" s="41"/>
      <c r="B58" s="41"/>
      <c r="C58" s="46"/>
      <c r="D58" s="46"/>
      <c r="E58" s="46"/>
      <c r="F58" s="62"/>
      <c r="G58" s="63"/>
      <c r="H58" s="30">
        <f>Table35[[#This Row],[Gross 
amount]]-Table35[[#This Row],[Net 
amount   ]]</f>
        <v>0</v>
      </c>
      <c r="I58" s="30">
        <f>IFERROR(G58/(SUMIF(Table1[[VAT rate description ]],Table35[[#This Row],[VAT rate]],Table1[Factor])),G58)</f>
        <v>0</v>
      </c>
      <c r="J58" s="30" t="str">
        <f>IFERROR(IF(VLOOKUP(Table35[[#This Row],[VAT rate]],'VAT rates'!B:E,3,FALSE)="Y",Table35[[#This Row],[Gross 
amount]],"-"),"-")</f>
        <v>-</v>
      </c>
      <c r="K58" s="46"/>
      <c r="L58" s="100"/>
    </row>
    <row r="59" spans="1:12">
      <c r="A59" s="41"/>
      <c r="B59" s="41"/>
      <c r="C59" s="46"/>
      <c r="D59" s="46"/>
      <c r="E59" s="46"/>
      <c r="F59" s="62"/>
      <c r="G59" s="63"/>
      <c r="H59" s="30">
        <f>Table35[[#This Row],[Gross 
amount]]-Table35[[#This Row],[Net 
amount   ]]</f>
        <v>0</v>
      </c>
      <c r="I59" s="30">
        <f>IFERROR(G59/(SUMIF(Table1[[VAT rate description ]],Table35[[#This Row],[VAT rate]],Table1[Factor])),G59)</f>
        <v>0</v>
      </c>
      <c r="J59" s="30" t="str">
        <f>IFERROR(IF(VLOOKUP(Table35[[#This Row],[VAT rate]],'VAT rates'!B:E,3,FALSE)="Y",Table35[[#This Row],[Gross 
amount]],"-"),"-")</f>
        <v>-</v>
      </c>
      <c r="K59" s="46"/>
      <c r="L59" s="100"/>
    </row>
    <row r="60" spans="1:12">
      <c r="A60" s="41"/>
      <c r="B60" s="41"/>
      <c r="C60" s="46"/>
      <c r="D60" s="46"/>
      <c r="E60" s="46"/>
      <c r="F60" s="62"/>
      <c r="G60" s="63"/>
      <c r="H60" s="30">
        <f>Table35[[#This Row],[Gross 
amount]]-Table35[[#This Row],[Net 
amount   ]]</f>
        <v>0</v>
      </c>
      <c r="I60" s="30">
        <f>IFERROR(G60/(SUMIF(Table1[[VAT rate description ]],Table35[[#This Row],[VAT rate]],Table1[Factor])),G60)</f>
        <v>0</v>
      </c>
      <c r="J60" s="30" t="str">
        <f>IFERROR(IF(VLOOKUP(Table35[[#This Row],[VAT rate]],'VAT rates'!B:E,3,FALSE)="Y",Table35[[#This Row],[Gross 
amount]],"-"),"-")</f>
        <v>-</v>
      </c>
      <c r="K60" s="46"/>
      <c r="L60" s="100"/>
    </row>
    <row r="61" spans="1:12">
      <c r="A61" s="41"/>
      <c r="B61" s="41"/>
      <c r="C61" s="46"/>
      <c r="D61" s="46"/>
      <c r="E61" s="46"/>
      <c r="F61" s="62"/>
      <c r="G61" s="63"/>
      <c r="H61" s="30">
        <f>Table35[[#This Row],[Gross 
amount]]-Table35[[#This Row],[Net 
amount   ]]</f>
        <v>0</v>
      </c>
      <c r="I61" s="30">
        <f>IFERROR(G61/(SUMIF(Table1[[VAT rate description ]],Table35[[#This Row],[VAT rate]],Table1[Factor])),G61)</f>
        <v>0</v>
      </c>
      <c r="J61" s="30" t="str">
        <f>IFERROR(IF(VLOOKUP(Table35[[#This Row],[VAT rate]],'VAT rates'!B:E,3,FALSE)="Y",Table35[[#This Row],[Gross 
amount]],"-"),"-")</f>
        <v>-</v>
      </c>
      <c r="K61" s="46"/>
      <c r="L61" s="100"/>
    </row>
    <row r="62" spans="1:12">
      <c r="A62" s="41"/>
      <c r="B62" s="41"/>
      <c r="C62" s="46"/>
      <c r="D62" s="46"/>
      <c r="E62" s="46"/>
      <c r="F62" s="62"/>
      <c r="G62" s="63"/>
      <c r="H62" s="30">
        <f>Table35[[#This Row],[Gross 
amount]]-Table35[[#This Row],[Net 
amount   ]]</f>
        <v>0</v>
      </c>
      <c r="I62" s="30">
        <f>IFERROR(G62/(SUMIF(Table1[[VAT rate description ]],Table35[[#This Row],[VAT rate]],Table1[Factor])),G62)</f>
        <v>0</v>
      </c>
      <c r="J62" s="30" t="str">
        <f>IFERROR(IF(VLOOKUP(Table35[[#This Row],[VAT rate]],'VAT rates'!B:E,3,FALSE)="Y",Table35[[#This Row],[Gross 
amount]],"-"),"-")</f>
        <v>-</v>
      </c>
      <c r="K62" s="46"/>
      <c r="L62" s="100"/>
    </row>
    <row r="63" spans="1:12">
      <c r="A63" s="41"/>
      <c r="B63" s="41"/>
      <c r="C63" s="46"/>
      <c r="D63" s="46"/>
      <c r="E63" s="46"/>
      <c r="F63" s="62"/>
      <c r="G63" s="63"/>
      <c r="H63" s="30">
        <f>Table35[[#This Row],[Gross 
amount]]-Table35[[#This Row],[Net 
amount   ]]</f>
        <v>0</v>
      </c>
      <c r="I63" s="30">
        <f>IFERROR(G63/(SUMIF(Table1[[VAT rate description ]],Table35[[#This Row],[VAT rate]],Table1[Factor])),G63)</f>
        <v>0</v>
      </c>
      <c r="J63" s="30" t="str">
        <f>IFERROR(IF(VLOOKUP(Table35[[#This Row],[VAT rate]],'VAT rates'!B:E,3,FALSE)="Y",Table35[[#This Row],[Gross 
amount]],"-"),"-")</f>
        <v>-</v>
      </c>
      <c r="K63" s="46"/>
      <c r="L63" s="100"/>
    </row>
    <row r="64" spans="1:12">
      <c r="A64" s="41"/>
      <c r="B64" s="41"/>
      <c r="C64" s="46"/>
      <c r="D64" s="46"/>
      <c r="E64" s="46"/>
      <c r="F64" s="62"/>
      <c r="G64" s="63"/>
      <c r="H64" s="30">
        <f>Table35[[#This Row],[Gross 
amount]]-Table35[[#This Row],[Net 
amount   ]]</f>
        <v>0</v>
      </c>
      <c r="I64" s="30">
        <f>IFERROR(G64/(SUMIF(Table1[[VAT rate description ]],Table35[[#This Row],[VAT rate]],Table1[Factor])),G64)</f>
        <v>0</v>
      </c>
      <c r="J64" s="30" t="str">
        <f>IFERROR(IF(VLOOKUP(Table35[[#This Row],[VAT rate]],'VAT rates'!B:E,3,FALSE)="Y",Table35[[#This Row],[Gross 
amount]],"-"),"-")</f>
        <v>-</v>
      </c>
      <c r="K64" s="46"/>
      <c r="L64" s="100"/>
    </row>
    <row r="65" spans="1:12">
      <c r="A65" s="41"/>
      <c r="B65" s="41"/>
      <c r="C65" s="46"/>
      <c r="D65" s="46"/>
      <c r="E65" s="46"/>
      <c r="F65" s="62"/>
      <c r="G65" s="63"/>
      <c r="H65" s="30">
        <f>Table35[[#This Row],[Gross 
amount]]-Table35[[#This Row],[Net 
amount   ]]</f>
        <v>0</v>
      </c>
      <c r="I65" s="30">
        <f>IFERROR(G65/(SUMIF(Table1[[VAT rate description ]],Table35[[#This Row],[VAT rate]],Table1[Factor])),G65)</f>
        <v>0</v>
      </c>
      <c r="J65" s="30" t="str">
        <f>IFERROR(IF(VLOOKUP(Table35[[#This Row],[VAT rate]],'VAT rates'!B:E,3,FALSE)="Y",Table35[[#This Row],[Gross 
amount]],"-"),"-")</f>
        <v>-</v>
      </c>
      <c r="K65" s="46"/>
      <c r="L65" s="100"/>
    </row>
    <row r="66" spans="1:12">
      <c r="A66" s="41"/>
      <c r="B66" s="41"/>
      <c r="C66" s="46"/>
      <c r="D66" s="46"/>
      <c r="E66" s="46"/>
      <c r="F66" s="62"/>
      <c r="G66" s="63"/>
      <c r="H66" s="30">
        <f>Table35[[#This Row],[Gross 
amount]]-Table35[[#This Row],[Net 
amount   ]]</f>
        <v>0</v>
      </c>
      <c r="I66" s="30">
        <f>IFERROR(G66/(SUMIF(Table1[[VAT rate description ]],Table35[[#This Row],[VAT rate]],Table1[Factor])),G66)</f>
        <v>0</v>
      </c>
      <c r="J66" s="30" t="str">
        <f>IFERROR(IF(VLOOKUP(Table35[[#This Row],[VAT rate]],'VAT rates'!B:E,3,FALSE)="Y",Table35[[#This Row],[Gross 
amount]],"-"),"-")</f>
        <v>-</v>
      </c>
      <c r="K66" s="46"/>
      <c r="L66" s="100"/>
    </row>
    <row r="67" spans="1:12">
      <c r="A67" s="41"/>
      <c r="B67" s="41"/>
      <c r="C67" s="46"/>
      <c r="D67" s="46"/>
      <c r="E67" s="46"/>
      <c r="F67" s="62"/>
      <c r="G67" s="63"/>
      <c r="H67" s="30">
        <f>Table35[[#This Row],[Gross 
amount]]-Table35[[#This Row],[Net 
amount   ]]</f>
        <v>0</v>
      </c>
      <c r="I67" s="30">
        <f>IFERROR(G67/(SUMIF(Table1[[VAT rate description ]],Table35[[#This Row],[VAT rate]],Table1[Factor])),G67)</f>
        <v>0</v>
      </c>
      <c r="J67" s="30" t="str">
        <f>IFERROR(IF(VLOOKUP(Table35[[#This Row],[VAT rate]],'VAT rates'!B:E,3,FALSE)="Y",Table35[[#This Row],[Gross 
amount]],"-"),"-")</f>
        <v>-</v>
      </c>
      <c r="K67" s="46"/>
      <c r="L67" s="100"/>
    </row>
    <row r="68" spans="1:12">
      <c r="A68" s="41"/>
      <c r="B68" s="41"/>
      <c r="C68" s="46"/>
      <c r="D68" s="46"/>
      <c r="E68" s="46"/>
      <c r="F68" s="62"/>
      <c r="G68" s="63"/>
      <c r="H68" s="30">
        <f>Table35[[#This Row],[Gross 
amount]]-Table35[[#This Row],[Net 
amount   ]]</f>
        <v>0</v>
      </c>
      <c r="I68" s="30">
        <f>IFERROR(G68/(SUMIF(Table1[[VAT rate description ]],Table35[[#This Row],[VAT rate]],Table1[Factor])),G68)</f>
        <v>0</v>
      </c>
      <c r="J68" s="30" t="str">
        <f>IFERROR(IF(VLOOKUP(Table35[[#This Row],[VAT rate]],'VAT rates'!B:E,3,FALSE)="Y",Table35[[#This Row],[Gross 
amount]],"-"),"-")</f>
        <v>-</v>
      </c>
      <c r="K68" s="46"/>
      <c r="L68" s="100"/>
    </row>
    <row r="69" spans="1:12">
      <c r="A69" s="41"/>
      <c r="B69" s="41"/>
      <c r="C69" s="46"/>
      <c r="D69" s="46"/>
      <c r="E69" s="46"/>
      <c r="F69" s="62"/>
      <c r="G69" s="63"/>
      <c r="H69" s="30">
        <f>Table35[[#This Row],[Gross 
amount]]-Table35[[#This Row],[Net 
amount   ]]</f>
        <v>0</v>
      </c>
      <c r="I69" s="30">
        <f>IFERROR(G69/(SUMIF(Table1[[VAT rate description ]],Table35[[#This Row],[VAT rate]],Table1[Factor])),G69)</f>
        <v>0</v>
      </c>
      <c r="J69" s="30" t="str">
        <f>IFERROR(IF(VLOOKUP(Table35[[#This Row],[VAT rate]],'VAT rates'!B:E,3,FALSE)="Y",Table35[[#This Row],[Gross 
amount]],"-"),"-")</f>
        <v>-</v>
      </c>
      <c r="K69" s="46"/>
      <c r="L69" s="100"/>
    </row>
    <row r="70" spans="1:12">
      <c r="A70" s="41"/>
      <c r="B70" s="41"/>
      <c r="C70" s="46"/>
      <c r="D70" s="46"/>
      <c r="E70" s="46"/>
      <c r="F70" s="62"/>
      <c r="G70" s="63"/>
      <c r="H70" s="30">
        <f>Table35[[#This Row],[Gross 
amount]]-Table35[[#This Row],[Net 
amount   ]]</f>
        <v>0</v>
      </c>
      <c r="I70" s="30">
        <f>IFERROR(G70/(SUMIF(Table1[[VAT rate description ]],Table35[[#This Row],[VAT rate]],Table1[Factor])),G70)</f>
        <v>0</v>
      </c>
      <c r="J70" s="30" t="str">
        <f>IFERROR(IF(VLOOKUP(Table35[[#This Row],[VAT rate]],'VAT rates'!B:E,3,FALSE)="Y",Table35[[#This Row],[Gross 
amount]],"-"),"-")</f>
        <v>-</v>
      </c>
      <c r="K70" s="46"/>
      <c r="L70" s="100"/>
    </row>
    <row r="71" spans="1:12">
      <c r="A71" s="41"/>
      <c r="B71" s="41"/>
      <c r="C71" s="46"/>
      <c r="D71" s="46"/>
      <c r="E71" s="46"/>
      <c r="F71" s="62"/>
      <c r="G71" s="63"/>
      <c r="H71" s="30">
        <f>Table35[[#This Row],[Gross 
amount]]-Table35[[#This Row],[Net 
amount   ]]</f>
        <v>0</v>
      </c>
      <c r="I71" s="30">
        <f>IFERROR(G71/(SUMIF(Table1[[VAT rate description ]],Table35[[#This Row],[VAT rate]],Table1[Factor])),G71)</f>
        <v>0</v>
      </c>
      <c r="J71" s="30" t="str">
        <f>IFERROR(IF(VLOOKUP(Table35[[#This Row],[VAT rate]],'VAT rates'!B:E,3,FALSE)="Y",Table35[[#This Row],[Gross 
amount]],"-"),"-")</f>
        <v>-</v>
      </c>
      <c r="K71" s="46"/>
      <c r="L71" s="100"/>
    </row>
    <row r="72" spans="1:12">
      <c r="A72" s="41"/>
      <c r="B72" s="41"/>
      <c r="C72" s="46"/>
      <c r="D72" s="46"/>
      <c r="E72" s="46"/>
      <c r="F72" s="62"/>
      <c r="G72" s="63"/>
      <c r="H72" s="30">
        <f>Table35[[#This Row],[Gross 
amount]]-Table35[[#This Row],[Net 
amount   ]]</f>
        <v>0</v>
      </c>
      <c r="I72" s="30">
        <f>IFERROR(G72/(SUMIF(Table1[[VAT rate description ]],Table35[[#This Row],[VAT rate]],Table1[Factor])),G72)</f>
        <v>0</v>
      </c>
      <c r="J72" s="30" t="str">
        <f>IFERROR(IF(VLOOKUP(Table35[[#This Row],[VAT rate]],'VAT rates'!B:E,3,FALSE)="Y",Table35[[#This Row],[Gross 
amount]],"-"),"-")</f>
        <v>-</v>
      </c>
      <c r="K72" s="46"/>
      <c r="L72" s="100"/>
    </row>
    <row r="73" spans="1:12">
      <c r="A73" s="41"/>
      <c r="B73" s="41"/>
      <c r="C73" s="46"/>
      <c r="D73" s="46"/>
      <c r="E73" s="46"/>
      <c r="F73" s="62"/>
      <c r="G73" s="63"/>
      <c r="H73" s="30">
        <f>Table35[[#This Row],[Gross 
amount]]-Table35[[#This Row],[Net 
amount   ]]</f>
        <v>0</v>
      </c>
      <c r="I73" s="30">
        <f>IFERROR(G73/(SUMIF(Table1[[VAT rate description ]],Table35[[#This Row],[VAT rate]],Table1[Factor])),G73)</f>
        <v>0</v>
      </c>
      <c r="J73" s="30" t="str">
        <f>IFERROR(IF(VLOOKUP(Table35[[#This Row],[VAT rate]],'VAT rates'!B:E,3,FALSE)="Y",Table35[[#This Row],[Gross 
amount]],"-"),"-")</f>
        <v>-</v>
      </c>
      <c r="K73" s="46"/>
      <c r="L73" s="100"/>
    </row>
    <row r="74" spans="1:12">
      <c r="A74" s="41"/>
      <c r="B74" s="41"/>
      <c r="C74" s="46"/>
      <c r="D74" s="46"/>
      <c r="E74" s="46"/>
      <c r="F74" s="62"/>
      <c r="G74" s="63"/>
      <c r="H74" s="30">
        <f>Table35[[#This Row],[Gross 
amount]]-Table35[[#This Row],[Net 
amount   ]]</f>
        <v>0</v>
      </c>
      <c r="I74" s="30">
        <f>IFERROR(G74/(SUMIF(Table1[[VAT rate description ]],Table35[[#This Row],[VAT rate]],Table1[Factor])),G74)</f>
        <v>0</v>
      </c>
      <c r="J74" s="30" t="str">
        <f>IFERROR(IF(VLOOKUP(Table35[[#This Row],[VAT rate]],'VAT rates'!B:E,3,FALSE)="Y",Table35[[#This Row],[Gross 
amount]],"-"),"-")</f>
        <v>-</v>
      </c>
      <c r="K74" s="46"/>
      <c r="L74" s="100"/>
    </row>
    <row r="75" spans="1:12">
      <c r="A75" s="41"/>
      <c r="B75" s="41"/>
      <c r="C75" s="46"/>
      <c r="D75" s="46"/>
      <c r="E75" s="46"/>
      <c r="F75" s="58"/>
      <c r="G75" s="63"/>
      <c r="H75" s="30">
        <f>Table35[[#This Row],[Gross 
amount]]-Table35[[#This Row],[Net 
amount   ]]</f>
        <v>0</v>
      </c>
      <c r="I75" s="30">
        <f>IFERROR(G75/(SUMIF(Table1[[VAT rate description ]],Table35[[#This Row],[VAT rate]],Table1[Factor])),G75)</f>
        <v>0</v>
      </c>
      <c r="J75" s="30" t="str">
        <f>IFERROR(IF(VLOOKUP(Table35[[#This Row],[VAT rate]],'VAT rates'!B:E,3,FALSE)="Y",Table35[[#This Row],[Gross 
amount]],"-"),"-")</f>
        <v>-</v>
      </c>
      <c r="K75" s="46"/>
      <c r="L75" s="100"/>
    </row>
    <row r="76" spans="1:12">
      <c r="A76" s="41"/>
      <c r="B76" s="41"/>
      <c r="C76" s="46"/>
      <c r="D76" s="46"/>
      <c r="E76" s="46"/>
      <c r="F76" s="62"/>
      <c r="G76" s="63"/>
      <c r="H76" s="30">
        <f>Table35[[#This Row],[Gross 
amount]]-Table35[[#This Row],[Net 
amount   ]]</f>
        <v>0</v>
      </c>
      <c r="I76" s="30">
        <f>IFERROR(G76/(SUMIF(Table1[[VAT rate description ]],Table35[[#This Row],[VAT rate]],Table1[Factor])),G76)</f>
        <v>0</v>
      </c>
      <c r="J76" s="30" t="str">
        <f>IFERROR(IF(VLOOKUP(Table35[[#This Row],[VAT rate]],'VAT rates'!B:E,3,FALSE)="Y",Table35[[#This Row],[Gross 
amount]],"-"),"-")</f>
        <v>-</v>
      </c>
      <c r="K76" s="46"/>
      <c r="L76" s="100"/>
    </row>
    <row r="77" spans="1:12">
      <c r="A77" s="41"/>
      <c r="B77" s="41"/>
      <c r="C77" s="46"/>
      <c r="D77" s="46"/>
      <c r="E77" s="46"/>
      <c r="F77" s="62"/>
      <c r="G77" s="63"/>
      <c r="H77" s="30">
        <f>Table35[[#This Row],[Gross 
amount]]-Table35[[#This Row],[Net 
amount   ]]</f>
        <v>0</v>
      </c>
      <c r="I77" s="30">
        <f>IFERROR(G77/(SUMIF(Table1[[VAT rate description ]],Table35[[#This Row],[VAT rate]],Table1[Factor])),G77)</f>
        <v>0</v>
      </c>
      <c r="J77" s="30" t="str">
        <f>IFERROR(IF(VLOOKUP(Table35[[#This Row],[VAT rate]],'VAT rates'!B:E,3,FALSE)="Y",Table35[[#This Row],[Gross 
amount]],"-"),"-")</f>
        <v>-</v>
      </c>
      <c r="K77" s="46"/>
      <c r="L77" s="100"/>
    </row>
    <row r="78" spans="1:12">
      <c r="A78" s="41"/>
      <c r="B78" s="41"/>
      <c r="C78" s="46"/>
      <c r="D78" s="46"/>
      <c r="E78" s="46"/>
      <c r="F78" s="62"/>
      <c r="G78" s="63"/>
      <c r="H78" s="30">
        <f>Table35[[#This Row],[Gross 
amount]]-Table35[[#This Row],[Net 
amount   ]]</f>
        <v>0</v>
      </c>
      <c r="I78" s="30">
        <f>IFERROR(G78/(SUMIF(Table1[[VAT rate description ]],Table35[[#This Row],[VAT rate]],Table1[Factor])),G78)</f>
        <v>0</v>
      </c>
      <c r="J78" s="30" t="str">
        <f>IFERROR(IF(VLOOKUP(Table35[[#This Row],[VAT rate]],'VAT rates'!B:E,3,FALSE)="Y",Table35[[#This Row],[Gross 
amount]],"-"),"-")</f>
        <v>-</v>
      </c>
      <c r="K78" s="46"/>
      <c r="L78" s="100"/>
    </row>
    <row r="79" spans="1:12">
      <c r="A79" s="41"/>
      <c r="B79" s="41"/>
      <c r="C79" s="46"/>
      <c r="D79" s="46"/>
      <c r="E79" s="46"/>
      <c r="F79" s="62"/>
      <c r="G79" s="63"/>
      <c r="H79" s="30">
        <f>Table35[[#This Row],[Gross 
amount]]-Table35[[#This Row],[Net 
amount   ]]</f>
        <v>0</v>
      </c>
      <c r="I79" s="30">
        <f>IFERROR(G79/(SUMIF(Table1[[VAT rate description ]],Table35[[#This Row],[VAT rate]],Table1[Factor])),G79)</f>
        <v>0</v>
      </c>
      <c r="J79" s="30" t="str">
        <f>IFERROR(IF(VLOOKUP(Table35[[#This Row],[VAT rate]],'VAT rates'!B:E,3,FALSE)="Y",Table35[[#This Row],[Gross 
amount]],"-"),"-")</f>
        <v>-</v>
      </c>
      <c r="K79" s="46"/>
      <c r="L79" s="100"/>
    </row>
    <row r="80" spans="1:12">
      <c r="A80" s="41"/>
      <c r="B80" s="41"/>
      <c r="C80" s="46"/>
      <c r="D80" s="46"/>
      <c r="E80" s="46"/>
      <c r="F80" s="62"/>
      <c r="G80" s="63"/>
      <c r="H80" s="30">
        <f>Table35[[#This Row],[Gross 
amount]]-Table35[[#This Row],[Net 
amount   ]]</f>
        <v>0</v>
      </c>
      <c r="I80" s="30">
        <f>IFERROR(G80/(SUMIF(Table1[[VAT rate description ]],Table35[[#This Row],[VAT rate]],Table1[Factor])),G80)</f>
        <v>0</v>
      </c>
      <c r="J80" s="30" t="str">
        <f>IFERROR(IF(VLOOKUP(Table35[[#This Row],[VAT rate]],'VAT rates'!B:E,3,FALSE)="Y",Table35[[#This Row],[Gross 
amount]],"-"),"-")</f>
        <v>-</v>
      </c>
      <c r="K80" s="46"/>
      <c r="L80" s="100"/>
    </row>
    <row r="81" spans="1:12">
      <c r="A81" s="41"/>
      <c r="B81" s="41"/>
      <c r="C81" s="46"/>
      <c r="D81" s="46"/>
      <c r="E81" s="46"/>
      <c r="F81" s="62"/>
      <c r="G81" s="63"/>
      <c r="H81" s="30">
        <f>Table35[[#This Row],[Gross 
amount]]-Table35[[#This Row],[Net 
amount   ]]</f>
        <v>0</v>
      </c>
      <c r="I81" s="30">
        <f>IFERROR(G81/(SUMIF(Table1[[VAT rate description ]],Table35[[#This Row],[VAT rate]],Table1[Factor])),G81)</f>
        <v>0</v>
      </c>
      <c r="J81" s="30" t="str">
        <f>IFERROR(IF(VLOOKUP(Table35[[#This Row],[VAT rate]],'VAT rates'!B:E,3,FALSE)="Y",Table35[[#This Row],[Gross 
amount]],"-"),"-")</f>
        <v>-</v>
      </c>
      <c r="K81" s="46"/>
      <c r="L81" s="100"/>
    </row>
    <row r="82" spans="1:12">
      <c r="A82" s="41"/>
      <c r="B82" s="41"/>
      <c r="C82" s="46"/>
      <c r="D82" s="46"/>
      <c r="E82" s="46"/>
      <c r="F82" s="62"/>
      <c r="G82" s="63"/>
      <c r="H82" s="30">
        <f>Table35[[#This Row],[Gross 
amount]]-Table35[[#This Row],[Net 
amount   ]]</f>
        <v>0</v>
      </c>
      <c r="I82" s="30">
        <f>IFERROR(G82/(SUMIF(Table1[[VAT rate description ]],Table35[[#This Row],[VAT rate]],Table1[Factor])),G82)</f>
        <v>0</v>
      </c>
      <c r="J82" s="30" t="str">
        <f>IFERROR(IF(VLOOKUP(Table35[[#This Row],[VAT rate]],'VAT rates'!B:E,3,FALSE)="Y",Table35[[#This Row],[Gross 
amount]],"-"),"-")</f>
        <v>-</v>
      </c>
      <c r="K82" s="46"/>
      <c r="L82" s="100"/>
    </row>
    <row r="83" spans="1:12">
      <c r="A83" s="41"/>
      <c r="B83" s="41"/>
      <c r="C83" s="46"/>
      <c r="D83" s="46"/>
      <c r="E83" s="46"/>
      <c r="F83" s="62"/>
      <c r="G83" s="63"/>
      <c r="H83" s="30">
        <f>Table35[[#This Row],[Gross 
amount]]-Table35[[#This Row],[Net 
amount   ]]</f>
        <v>0</v>
      </c>
      <c r="I83" s="30">
        <f>IFERROR(G83/(SUMIF(Table1[[VAT rate description ]],Table35[[#This Row],[VAT rate]],Table1[Factor])),G83)</f>
        <v>0</v>
      </c>
      <c r="J83" s="30" t="str">
        <f>IFERROR(IF(VLOOKUP(Table35[[#This Row],[VAT rate]],'VAT rates'!B:E,3,FALSE)="Y",Table35[[#This Row],[Gross 
amount]],"-"),"-")</f>
        <v>-</v>
      </c>
      <c r="K83" s="46"/>
      <c r="L83" s="100"/>
    </row>
    <row r="84" spans="1:12">
      <c r="A84" s="41"/>
      <c r="B84" s="41"/>
      <c r="C84" s="46"/>
      <c r="D84" s="46"/>
      <c r="E84" s="46"/>
      <c r="F84" s="62"/>
      <c r="G84" s="63"/>
      <c r="H84" s="30">
        <f>Table35[[#This Row],[Gross 
amount]]-Table35[[#This Row],[Net 
amount   ]]</f>
        <v>0</v>
      </c>
      <c r="I84" s="30">
        <f>IFERROR(G84/(SUMIF(Table1[[VAT rate description ]],Table35[[#This Row],[VAT rate]],Table1[Factor])),G84)</f>
        <v>0</v>
      </c>
      <c r="J84" s="30" t="str">
        <f>IFERROR(IF(VLOOKUP(Table35[[#This Row],[VAT rate]],'VAT rates'!B:E,3,FALSE)="Y",Table35[[#This Row],[Gross 
amount]],"-"),"-")</f>
        <v>-</v>
      </c>
      <c r="K84" s="46"/>
      <c r="L84" s="100"/>
    </row>
    <row r="85" spans="1:12">
      <c r="A85" s="41"/>
      <c r="B85" s="41"/>
      <c r="C85" s="46"/>
      <c r="D85" s="46"/>
      <c r="E85" s="46"/>
      <c r="F85" s="62"/>
      <c r="G85" s="63"/>
      <c r="H85" s="30">
        <f>Table35[[#This Row],[Gross 
amount]]-Table35[[#This Row],[Net 
amount   ]]</f>
        <v>0</v>
      </c>
      <c r="I85" s="30">
        <f>IFERROR(G85/(SUMIF(Table1[[VAT rate description ]],Table35[[#This Row],[VAT rate]],Table1[Factor])),G85)</f>
        <v>0</v>
      </c>
      <c r="J85" s="30" t="str">
        <f>IFERROR(IF(VLOOKUP(Table35[[#This Row],[VAT rate]],'VAT rates'!B:E,3,FALSE)="Y",Table35[[#This Row],[Gross 
amount]],"-"),"-")</f>
        <v>-</v>
      </c>
      <c r="K85" s="46"/>
      <c r="L85" s="100"/>
    </row>
    <row r="86" spans="1:12">
      <c r="A86" s="41"/>
      <c r="B86" s="41"/>
      <c r="C86" s="46"/>
      <c r="D86" s="46"/>
      <c r="E86" s="46"/>
      <c r="F86" s="62"/>
      <c r="G86" s="63"/>
      <c r="H86" s="30">
        <f>Table35[[#This Row],[Gross 
amount]]-Table35[[#This Row],[Net 
amount   ]]</f>
        <v>0</v>
      </c>
      <c r="I86" s="30">
        <f>IFERROR(G86/(SUMIF(Table1[[VAT rate description ]],Table35[[#This Row],[VAT rate]],Table1[Factor])),G86)</f>
        <v>0</v>
      </c>
      <c r="J86" s="30" t="str">
        <f>IFERROR(IF(VLOOKUP(Table35[[#This Row],[VAT rate]],'VAT rates'!B:E,3,FALSE)="Y",Table35[[#This Row],[Gross 
amount]],"-"),"-")</f>
        <v>-</v>
      </c>
      <c r="K86" s="46"/>
      <c r="L86" s="100"/>
    </row>
    <row r="87" spans="1:12">
      <c r="A87" s="41"/>
      <c r="B87" s="41"/>
      <c r="C87" s="46"/>
      <c r="D87" s="46"/>
      <c r="E87" s="46"/>
      <c r="F87" s="62"/>
      <c r="G87" s="63"/>
      <c r="H87" s="30">
        <f>Table35[[#This Row],[Gross 
amount]]-Table35[[#This Row],[Net 
amount   ]]</f>
        <v>0</v>
      </c>
      <c r="I87" s="30">
        <f>IFERROR(G87/(SUMIF(Table1[[VAT rate description ]],Table35[[#This Row],[VAT rate]],Table1[Factor])),G87)</f>
        <v>0</v>
      </c>
      <c r="J87" s="30" t="str">
        <f>IFERROR(IF(VLOOKUP(Table35[[#This Row],[VAT rate]],'VAT rates'!B:E,3,FALSE)="Y",Table35[[#This Row],[Gross 
amount]],"-"),"-")</f>
        <v>-</v>
      </c>
      <c r="K87" s="46"/>
      <c r="L87" s="100"/>
    </row>
    <row r="88" spans="1:12">
      <c r="A88" s="41"/>
      <c r="B88" s="41"/>
      <c r="C88" s="46"/>
      <c r="D88" s="46"/>
      <c r="E88" s="46"/>
      <c r="F88" s="62"/>
      <c r="G88" s="63"/>
      <c r="H88" s="30">
        <f>Table35[[#This Row],[Gross 
amount]]-Table35[[#This Row],[Net 
amount   ]]</f>
        <v>0</v>
      </c>
      <c r="I88" s="30">
        <f>IFERROR(G88/(SUMIF(Table1[[VAT rate description ]],Table35[[#This Row],[VAT rate]],Table1[Factor])),G88)</f>
        <v>0</v>
      </c>
      <c r="J88" s="30" t="str">
        <f>IFERROR(IF(VLOOKUP(Table35[[#This Row],[VAT rate]],'VAT rates'!B:E,3,FALSE)="Y",Table35[[#This Row],[Gross 
amount]],"-"),"-")</f>
        <v>-</v>
      </c>
      <c r="K88" s="46"/>
      <c r="L88" s="100"/>
    </row>
    <row r="89" spans="1:12">
      <c r="A89" s="41"/>
      <c r="B89" s="41"/>
      <c r="C89" s="46"/>
      <c r="D89" s="46"/>
      <c r="E89" s="46"/>
      <c r="F89" s="62"/>
      <c r="G89" s="63"/>
      <c r="H89" s="30">
        <f>Table35[[#This Row],[Gross 
amount]]-Table35[[#This Row],[Net 
amount   ]]</f>
        <v>0</v>
      </c>
      <c r="I89" s="30">
        <f>IFERROR(G89/(SUMIF(Table1[[VAT rate description ]],Table35[[#This Row],[VAT rate]],Table1[Factor])),G89)</f>
        <v>0</v>
      </c>
      <c r="J89" s="30" t="str">
        <f>IFERROR(IF(VLOOKUP(Table35[[#This Row],[VAT rate]],'VAT rates'!B:E,3,FALSE)="Y",Table35[[#This Row],[Gross 
amount]],"-"),"-")</f>
        <v>-</v>
      </c>
      <c r="K89" s="46"/>
      <c r="L89" s="100"/>
    </row>
    <row r="90" spans="1:12">
      <c r="A90" s="41"/>
      <c r="B90" s="41"/>
      <c r="C90" s="46"/>
      <c r="D90" s="46"/>
      <c r="E90" s="46"/>
      <c r="F90" s="62"/>
      <c r="G90" s="63"/>
      <c r="H90" s="30">
        <f>Table35[[#This Row],[Gross 
amount]]-Table35[[#This Row],[Net 
amount   ]]</f>
        <v>0</v>
      </c>
      <c r="I90" s="30">
        <f>IFERROR(G90/(SUMIF(Table1[[VAT rate description ]],Table35[[#This Row],[VAT rate]],Table1[Factor])),G90)</f>
        <v>0</v>
      </c>
      <c r="J90" s="30" t="str">
        <f>IFERROR(IF(VLOOKUP(Table35[[#This Row],[VAT rate]],'VAT rates'!B:E,3,FALSE)="Y",Table35[[#This Row],[Gross 
amount]],"-"),"-")</f>
        <v>-</v>
      </c>
      <c r="K90" s="46"/>
      <c r="L90" s="100"/>
    </row>
    <row r="91" spans="1:12">
      <c r="A91" s="41"/>
      <c r="B91" s="41"/>
      <c r="C91" s="46"/>
      <c r="D91" s="46"/>
      <c r="E91" s="46"/>
      <c r="F91" s="62"/>
      <c r="G91" s="63"/>
      <c r="H91" s="30">
        <f>Table35[[#This Row],[Gross 
amount]]-Table35[[#This Row],[Net 
amount   ]]</f>
        <v>0</v>
      </c>
      <c r="I91" s="30">
        <f>IFERROR(G91/(SUMIF(Table1[[VAT rate description ]],Table35[[#This Row],[VAT rate]],Table1[Factor])),G91)</f>
        <v>0</v>
      </c>
      <c r="J91" s="30" t="str">
        <f>IFERROR(IF(VLOOKUP(Table35[[#This Row],[VAT rate]],'VAT rates'!B:E,3,FALSE)="Y",Table35[[#This Row],[Gross 
amount]],"-"),"-")</f>
        <v>-</v>
      </c>
      <c r="K91" s="46"/>
      <c r="L91" s="100"/>
    </row>
    <row r="92" spans="1:12">
      <c r="A92" s="41"/>
      <c r="B92" s="41"/>
      <c r="C92" s="46"/>
      <c r="D92" s="46"/>
      <c r="E92" s="46"/>
      <c r="F92" s="62"/>
      <c r="G92" s="63"/>
      <c r="H92" s="30">
        <f>Table35[[#This Row],[Gross 
amount]]-Table35[[#This Row],[Net 
amount   ]]</f>
        <v>0</v>
      </c>
      <c r="I92" s="30">
        <f>IFERROR(G92/(SUMIF(Table1[[VAT rate description ]],Table35[[#This Row],[VAT rate]],Table1[Factor])),G92)</f>
        <v>0</v>
      </c>
      <c r="J92" s="30" t="str">
        <f>IFERROR(IF(VLOOKUP(Table35[[#This Row],[VAT rate]],'VAT rates'!B:E,3,FALSE)="Y",Table35[[#This Row],[Gross 
amount]],"-"),"-")</f>
        <v>-</v>
      </c>
      <c r="K92" s="46"/>
      <c r="L92" s="100"/>
    </row>
    <row r="93" spans="1:12">
      <c r="A93" s="41"/>
      <c r="B93" s="41"/>
      <c r="C93" s="46"/>
      <c r="D93" s="46"/>
      <c r="E93" s="46"/>
      <c r="F93" s="62"/>
      <c r="G93" s="63"/>
      <c r="H93" s="30">
        <f>Table35[[#This Row],[Gross 
amount]]-Table35[[#This Row],[Net 
amount   ]]</f>
        <v>0</v>
      </c>
      <c r="I93" s="30">
        <f>IFERROR(G93/(SUMIF(Table1[[VAT rate description ]],Table35[[#This Row],[VAT rate]],Table1[Factor])),G93)</f>
        <v>0</v>
      </c>
      <c r="J93" s="30" t="str">
        <f>IFERROR(IF(VLOOKUP(Table35[[#This Row],[VAT rate]],'VAT rates'!B:E,3,FALSE)="Y",Table35[[#This Row],[Gross 
amount]],"-"),"-")</f>
        <v>-</v>
      </c>
      <c r="K93" s="46"/>
      <c r="L93" s="100"/>
    </row>
    <row r="94" spans="1:12">
      <c r="A94" s="41"/>
      <c r="B94" s="41"/>
      <c r="C94" s="46"/>
      <c r="D94" s="46"/>
      <c r="E94" s="46"/>
      <c r="F94" s="62"/>
      <c r="G94" s="63"/>
      <c r="H94" s="30">
        <f>Table35[[#This Row],[Gross 
amount]]-Table35[[#This Row],[Net 
amount   ]]</f>
        <v>0</v>
      </c>
      <c r="I94" s="30">
        <f>IFERROR(G94/(SUMIF(Table1[[VAT rate description ]],Table35[[#This Row],[VAT rate]],Table1[Factor])),G94)</f>
        <v>0</v>
      </c>
      <c r="J94" s="30" t="str">
        <f>IFERROR(IF(VLOOKUP(Table35[[#This Row],[VAT rate]],'VAT rates'!B:E,3,FALSE)="Y",Table35[[#This Row],[Gross 
amount]],"-"),"-")</f>
        <v>-</v>
      </c>
      <c r="K94" s="46"/>
      <c r="L94" s="100"/>
    </row>
    <row r="95" spans="1:12">
      <c r="A95" s="41"/>
      <c r="B95" s="41"/>
      <c r="C95" s="46"/>
      <c r="D95" s="46"/>
      <c r="E95" s="46"/>
      <c r="F95" s="62"/>
      <c r="G95" s="63"/>
      <c r="H95" s="30">
        <f>Table35[[#This Row],[Gross 
amount]]-Table35[[#This Row],[Net 
amount   ]]</f>
        <v>0</v>
      </c>
      <c r="I95" s="30">
        <f>IFERROR(G95/(SUMIF(Table1[[VAT rate description ]],Table35[[#This Row],[VAT rate]],Table1[Factor])),G95)</f>
        <v>0</v>
      </c>
      <c r="J95" s="30" t="str">
        <f>IFERROR(IF(VLOOKUP(Table35[[#This Row],[VAT rate]],'VAT rates'!B:E,3,FALSE)="Y",Table35[[#This Row],[Gross 
amount]],"-"),"-")</f>
        <v>-</v>
      </c>
      <c r="K95" s="46"/>
      <c r="L95" s="100"/>
    </row>
    <row r="96" spans="1:12">
      <c r="A96" s="41"/>
      <c r="B96" s="41"/>
      <c r="C96" s="46"/>
      <c r="D96" s="46"/>
      <c r="E96" s="46"/>
      <c r="F96" s="58"/>
      <c r="G96" s="63"/>
      <c r="H96" s="30">
        <f>Table35[[#This Row],[Gross 
amount]]-Table35[[#This Row],[Net 
amount   ]]</f>
        <v>0</v>
      </c>
      <c r="I96" s="30">
        <f>IFERROR(G96/(SUMIF(Table1[[VAT rate description ]],Table35[[#This Row],[VAT rate]],Table1[Factor])),G96)</f>
        <v>0</v>
      </c>
      <c r="J96" s="30" t="str">
        <f>IFERROR(IF(VLOOKUP(Table35[[#This Row],[VAT rate]],'VAT rates'!B:E,3,FALSE)="Y",Table35[[#This Row],[Gross 
amount]],"-"),"-")</f>
        <v>-</v>
      </c>
      <c r="K96" s="46"/>
      <c r="L96" s="100"/>
    </row>
    <row r="97" spans="1:12">
      <c r="A97" s="41"/>
      <c r="B97" s="41"/>
      <c r="C97" s="46"/>
      <c r="D97" s="46"/>
      <c r="E97" s="46"/>
      <c r="F97" s="62"/>
      <c r="G97" s="63"/>
      <c r="H97" s="30">
        <f>Table35[[#This Row],[Gross 
amount]]-Table35[[#This Row],[Net 
amount   ]]</f>
        <v>0</v>
      </c>
      <c r="I97" s="30">
        <f>IFERROR(G97/(SUMIF(Table1[[VAT rate description ]],Table35[[#This Row],[VAT rate]],Table1[Factor])),G97)</f>
        <v>0</v>
      </c>
      <c r="J97" s="30" t="str">
        <f>IFERROR(IF(VLOOKUP(Table35[[#This Row],[VAT rate]],'VAT rates'!B:E,3,FALSE)="Y",Table35[[#This Row],[Gross 
amount]],"-"),"-")</f>
        <v>-</v>
      </c>
      <c r="K97" s="46"/>
      <c r="L97" s="100"/>
    </row>
    <row r="98" spans="1:12">
      <c r="A98" s="41"/>
      <c r="B98" s="41"/>
      <c r="C98" s="46"/>
      <c r="D98" s="46"/>
      <c r="E98" s="46"/>
      <c r="F98" s="62"/>
      <c r="G98" s="63"/>
      <c r="H98" s="30">
        <f>Table35[[#This Row],[Gross 
amount]]-Table35[[#This Row],[Net 
amount   ]]</f>
        <v>0</v>
      </c>
      <c r="I98" s="30">
        <f>IFERROR(G98/(SUMIF(Table1[[VAT rate description ]],Table35[[#This Row],[VAT rate]],Table1[Factor])),G98)</f>
        <v>0</v>
      </c>
      <c r="J98" s="30" t="str">
        <f>IFERROR(IF(VLOOKUP(Table35[[#This Row],[VAT rate]],'VAT rates'!B:E,3,FALSE)="Y",Table35[[#This Row],[Gross 
amount]],"-"),"-")</f>
        <v>-</v>
      </c>
      <c r="K98" s="46"/>
      <c r="L98" s="100"/>
    </row>
    <row r="99" spans="1:12">
      <c r="A99" s="41"/>
      <c r="B99" s="41"/>
      <c r="C99" s="46"/>
      <c r="D99" s="46"/>
      <c r="E99" s="46"/>
      <c r="F99" s="62"/>
      <c r="G99" s="63"/>
      <c r="H99" s="30">
        <f>Table35[[#This Row],[Gross 
amount]]-Table35[[#This Row],[Net 
amount   ]]</f>
        <v>0</v>
      </c>
      <c r="I99" s="30">
        <f>IFERROR(G99/(SUMIF(Table1[[VAT rate description ]],Table35[[#This Row],[VAT rate]],Table1[Factor])),G99)</f>
        <v>0</v>
      </c>
      <c r="J99" s="30" t="str">
        <f>IFERROR(IF(VLOOKUP(Table35[[#This Row],[VAT rate]],'VAT rates'!B:E,3,FALSE)="Y",Table35[[#This Row],[Gross 
amount]],"-"),"-")</f>
        <v>-</v>
      </c>
      <c r="K99" s="46"/>
      <c r="L99" s="100"/>
    </row>
    <row r="100" spans="1:12">
      <c r="A100" s="41"/>
      <c r="B100" s="41"/>
      <c r="C100" s="46"/>
      <c r="D100" s="46"/>
      <c r="E100" s="46"/>
      <c r="F100" s="62"/>
      <c r="G100" s="63"/>
      <c r="H100" s="30">
        <f>Table35[[#This Row],[Gross 
amount]]-Table35[[#This Row],[Net 
amount   ]]</f>
        <v>0</v>
      </c>
      <c r="I100" s="30">
        <f>IFERROR(G100/(SUMIF(Table1[[VAT rate description ]],Table35[[#This Row],[VAT rate]],Table1[Factor])),G100)</f>
        <v>0</v>
      </c>
      <c r="J100" s="30" t="str">
        <f>IFERROR(IF(VLOOKUP(Table35[[#This Row],[VAT rate]],'VAT rates'!B:E,3,FALSE)="Y",Table35[[#This Row],[Gross 
amount]],"-"),"-")</f>
        <v>-</v>
      </c>
      <c r="K100" s="46"/>
      <c r="L100" s="100"/>
    </row>
    <row r="101" spans="1:12">
      <c r="A101" s="41"/>
      <c r="B101" s="41"/>
      <c r="C101" s="46"/>
      <c r="D101" s="46"/>
      <c r="E101" s="46"/>
      <c r="F101" s="62"/>
      <c r="G101" s="63"/>
      <c r="H101" s="30">
        <f>Table35[[#This Row],[Gross 
amount]]-Table35[[#This Row],[Net 
amount   ]]</f>
        <v>0</v>
      </c>
      <c r="I101" s="30">
        <f>IFERROR(G101/(SUMIF(Table1[[VAT rate description ]],Table35[[#This Row],[VAT rate]],Table1[Factor])),G101)</f>
        <v>0</v>
      </c>
      <c r="J101" s="30" t="str">
        <f>IFERROR(IF(VLOOKUP(Table35[[#This Row],[VAT rate]],'VAT rates'!B:E,3,FALSE)="Y",Table35[[#This Row],[Gross 
amount]],"-"),"-")</f>
        <v>-</v>
      </c>
      <c r="K101" s="46"/>
      <c r="L101" s="100"/>
    </row>
    <row r="102" spans="1:12">
      <c r="A102" s="41"/>
      <c r="B102" s="41"/>
      <c r="C102" s="46"/>
      <c r="D102" s="46"/>
      <c r="E102" s="46"/>
      <c r="F102" s="62"/>
      <c r="G102" s="63"/>
      <c r="H102" s="30">
        <f>Table35[[#This Row],[Gross 
amount]]-Table35[[#This Row],[Net 
amount   ]]</f>
        <v>0</v>
      </c>
      <c r="I102" s="30">
        <f>IFERROR(G102/(SUMIF(Table1[[VAT rate description ]],Table35[[#This Row],[VAT rate]],Table1[Factor])),G102)</f>
        <v>0</v>
      </c>
      <c r="J102" s="30" t="str">
        <f>IFERROR(IF(VLOOKUP(Table35[[#This Row],[VAT rate]],'VAT rates'!B:E,3,FALSE)="Y",Table35[[#This Row],[Gross 
amount]],"-"),"-")</f>
        <v>-</v>
      </c>
      <c r="K102" s="46"/>
      <c r="L102" s="100"/>
    </row>
    <row r="103" spans="1:12">
      <c r="A103" s="41"/>
      <c r="B103" s="41"/>
      <c r="C103" s="46"/>
      <c r="D103" s="46"/>
      <c r="E103" s="46"/>
      <c r="F103" s="62"/>
      <c r="G103" s="63"/>
      <c r="H103" s="30">
        <f>Table35[[#This Row],[Gross 
amount]]-Table35[[#This Row],[Net 
amount   ]]</f>
        <v>0</v>
      </c>
      <c r="I103" s="30">
        <f>IFERROR(G103/(SUMIF(Table1[[VAT rate description ]],Table35[[#This Row],[VAT rate]],Table1[Factor])),G103)</f>
        <v>0</v>
      </c>
      <c r="J103" s="30" t="str">
        <f>IFERROR(IF(VLOOKUP(Table35[[#This Row],[VAT rate]],'VAT rates'!B:E,3,FALSE)="Y",Table35[[#This Row],[Gross 
amount]],"-"),"-")</f>
        <v>-</v>
      </c>
      <c r="K103" s="46"/>
      <c r="L103" s="100"/>
    </row>
    <row r="104" spans="1:12">
      <c r="A104" s="41"/>
      <c r="B104" s="41"/>
      <c r="C104" s="46"/>
      <c r="D104" s="46"/>
      <c r="E104" s="46"/>
      <c r="F104" s="62"/>
      <c r="G104" s="63"/>
      <c r="H104" s="30">
        <f>Table35[[#This Row],[Gross 
amount]]-Table35[[#This Row],[Net 
amount   ]]</f>
        <v>0</v>
      </c>
      <c r="I104" s="30">
        <f>IFERROR(G104/(SUMIF(Table1[[VAT rate description ]],Table35[[#This Row],[VAT rate]],Table1[Factor])),G104)</f>
        <v>0</v>
      </c>
      <c r="J104" s="30" t="str">
        <f>IFERROR(IF(VLOOKUP(Table35[[#This Row],[VAT rate]],'VAT rates'!B:E,3,FALSE)="Y",Table35[[#This Row],[Gross 
amount]],"-"),"-")</f>
        <v>-</v>
      </c>
      <c r="K104" s="46"/>
      <c r="L104" s="100"/>
    </row>
    <row r="105" spans="1:12">
      <c r="A105" s="41"/>
      <c r="B105" s="41"/>
      <c r="C105" s="46"/>
      <c r="D105" s="46"/>
      <c r="E105" s="46"/>
      <c r="F105" s="62"/>
      <c r="G105" s="63"/>
      <c r="H105" s="30">
        <f>Table35[[#This Row],[Gross 
amount]]-Table35[[#This Row],[Net 
amount   ]]</f>
        <v>0</v>
      </c>
      <c r="I105" s="30">
        <f>IFERROR(G105/(SUMIF(Table1[[VAT rate description ]],Table35[[#This Row],[VAT rate]],Table1[Factor])),G105)</f>
        <v>0</v>
      </c>
      <c r="J105" s="30" t="str">
        <f>IFERROR(IF(VLOOKUP(Table35[[#This Row],[VAT rate]],'VAT rates'!B:E,3,FALSE)="Y",Table35[[#This Row],[Gross 
amount]],"-"),"-")</f>
        <v>-</v>
      </c>
      <c r="K105" s="46"/>
      <c r="L105" s="100"/>
    </row>
    <row r="106" spans="1:12">
      <c r="A106" s="41"/>
      <c r="B106" s="41"/>
      <c r="C106" s="46"/>
      <c r="D106" s="46"/>
      <c r="E106" s="46"/>
      <c r="F106" s="62"/>
      <c r="G106" s="63"/>
      <c r="H106" s="30">
        <f>Table35[[#This Row],[Gross 
amount]]-Table35[[#This Row],[Net 
amount   ]]</f>
        <v>0</v>
      </c>
      <c r="I106" s="30">
        <f>IFERROR(G106/(SUMIF(Table1[[VAT rate description ]],Table35[[#This Row],[VAT rate]],Table1[Factor])),G106)</f>
        <v>0</v>
      </c>
      <c r="J106" s="30" t="str">
        <f>IFERROR(IF(VLOOKUP(Table35[[#This Row],[VAT rate]],'VAT rates'!B:E,3,FALSE)="Y",Table35[[#This Row],[Gross 
amount]],"-"),"-")</f>
        <v>-</v>
      </c>
      <c r="K106" s="46"/>
      <c r="L106" s="100"/>
    </row>
    <row r="107" spans="1:12">
      <c r="A107" s="41"/>
      <c r="B107" s="41"/>
      <c r="C107" s="46"/>
      <c r="D107" s="46"/>
      <c r="E107" s="46"/>
      <c r="F107" s="62"/>
      <c r="G107" s="63"/>
      <c r="H107" s="30">
        <f>Table35[[#This Row],[Gross 
amount]]-Table35[[#This Row],[Net 
amount   ]]</f>
        <v>0</v>
      </c>
      <c r="I107" s="30">
        <f>IFERROR(G107/(SUMIF(Table1[[VAT rate description ]],Table35[[#This Row],[VAT rate]],Table1[Factor])),G107)</f>
        <v>0</v>
      </c>
      <c r="J107" s="30" t="str">
        <f>IFERROR(IF(VLOOKUP(Table35[[#This Row],[VAT rate]],'VAT rates'!B:E,3,FALSE)="Y",Table35[[#This Row],[Gross 
amount]],"-"),"-")</f>
        <v>-</v>
      </c>
      <c r="K107" s="46"/>
      <c r="L107" s="100"/>
    </row>
    <row r="108" spans="1:12">
      <c r="A108" s="41"/>
      <c r="B108" s="41"/>
      <c r="C108" s="46"/>
      <c r="D108" s="46"/>
      <c r="E108" s="46"/>
      <c r="F108" s="62"/>
      <c r="G108" s="63"/>
      <c r="H108" s="30">
        <f>Table35[[#This Row],[Gross 
amount]]-Table35[[#This Row],[Net 
amount   ]]</f>
        <v>0</v>
      </c>
      <c r="I108" s="30">
        <f>IFERROR(G108/(SUMIF(Table1[[VAT rate description ]],Table35[[#This Row],[VAT rate]],Table1[Factor])),G108)</f>
        <v>0</v>
      </c>
      <c r="J108" s="30" t="str">
        <f>IFERROR(IF(VLOOKUP(Table35[[#This Row],[VAT rate]],'VAT rates'!B:E,3,FALSE)="Y",Table35[[#This Row],[Gross 
amount]],"-"),"-")</f>
        <v>-</v>
      </c>
      <c r="K108" s="46"/>
      <c r="L108" s="100"/>
    </row>
    <row r="109" spans="1:12">
      <c r="A109" s="41"/>
      <c r="B109" s="41"/>
      <c r="C109" s="46"/>
      <c r="D109" s="46"/>
      <c r="E109" s="46"/>
      <c r="F109" s="62"/>
      <c r="G109" s="63"/>
      <c r="H109" s="30">
        <f>Table35[[#This Row],[Gross 
amount]]-Table35[[#This Row],[Net 
amount   ]]</f>
        <v>0</v>
      </c>
      <c r="I109" s="30">
        <f>IFERROR(G109/(SUMIF(Table1[[VAT rate description ]],Table35[[#This Row],[VAT rate]],Table1[Factor])),G109)</f>
        <v>0</v>
      </c>
      <c r="J109" s="30" t="str">
        <f>IFERROR(IF(VLOOKUP(Table35[[#This Row],[VAT rate]],'VAT rates'!B:E,3,FALSE)="Y",Table35[[#This Row],[Gross 
amount]],"-"),"-")</f>
        <v>-</v>
      </c>
      <c r="K109" s="46"/>
      <c r="L109" s="100"/>
    </row>
    <row r="110" spans="1:12">
      <c r="A110" s="41"/>
      <c r="B110" s="41"/>
      <c r="C110" s="46"/>
      <c r="D110" s="46"/>
      <c r="E110" s="46"/>
      <c r="F110" s="62"/>
      <c r="G110" s="63"/>
      <c r="H110" s="30">
        <f>Table35[[#This Row],[Gross 
amount]]-Table35[[#This Row],[Net 
amount   ]]</f>
        <v>0</v>
      </c>
      <c r="I110" s="30">
        <f>IFERROR(G110/(SUMIF(Table1[[VAT rate description ]],Table35[[#This Row],[VAT rate]],Table1[Factor])),G110)</f>
        <v>0</v>
      </c>
      <c r="J110" s="30" t="str">
        <f>IFERROR(IF(VLOOKUP(Table35[[#This Row],[VAT rate]],'VAT rates'!B:E,3,FALSE)="Y",Table35[[#This Row],[Gross 
amount]],"-"),"-")</f>
        <v>-</v>
      </c>
      <c r="K110" s="46"/>
      <c r="L110" s="100"/>
    </row>
    <row r="111" spans="1:12">
      <c r="A111" s="41"/>
      <c r="B111" s="41"/>
      <c r="C111" s="46"/>
      <c r="D111" s="46"/>
      <c r="E111" s="46"/>
      <c r="F111" s="62"/>
      <c r="G111" s="63"/>
      <c r="H111" s="30">
        <f>Table35[[#This Row],[Gross 
amount]]-Table35[[#This Row],[Net 
amount   ]]</f>
        <v>0</v>
      </c>
      <c r="I111" s="30">
        <f>IFERROR(G111/(SUMIF(Table1[[VAT rate description ]],Table35[[#This Row],[VAT rate]],Table1[Factor])),G111)</f>
        <v>0</v>
      </c>
      <c r="J111" s="30" t="str">
        <f>IFERROR(IF(VLOOKUP(Table35[[#This Row],[VAT rate]],'VAT rates'!B:E,3,FALSE)="Y",Table35[[#This Row],[Gross 
amount]],"-"),"-")</f>
        <v>-</v>
      </c>
      <c r="K111" s="46"/>
      <c r="L111" s="100"/>
    </row>
    <row r="112" spans="1:12">
      <c r="A112" s="41"/>
      <c r="B112" s="41"/>
      <c r="C112" s="46"/>
      <c r="D112" s="46"/>
      <c r="E112" s="46"/>
      <c r="F112" s="62"/>
      <c r="G112" s="63"/>
      <c r="H112" s="30">
        <f>Table35[[#This Row],[Gross 
amount]]-Table35[[#This Row],[Net 
amount   ]]</f>
        <v>0</v>
      </c>
      <c r="I112" s="30">
        <f>IFERROR(G112/(SUMIF(Table1[[VAT rate description ]],Table35[[#This Row],[VAT rate]],Table1[Factor])),G112)</f>
        <v>0</v>
      </c>
      <c r="J112" s="30" t="str">
        <f>IFERROR(IF(VLOOKUP(Table35[[#This Row],[VAT rate]],'VAT rates'!B:E,3,FALSE)="Y",Table35[[#This Row],[Gross 
amount]],"-"),"-")</f>
        <v>-</v>
      </c>
      <c r="K112" s="46"/>
      <c r="L112" s="100"/>
    </row>
    <row r="113" spans="1:12">
      <c r="A113" s="41"/>
      <c r="B113" s="41"/>
      <c r="C113" s="46"/>
      <c r="D113" s="46"/>
      <c r="E113" s="46"/>
      <c r="F113" s="62"/>
      <c r="G113" s="63"/>
      <c r="H113" s="30">
        <f>Table35[[#This Row],[Gross 
amount]]-Table35[[#This Row],[Net 
amount   ]]</f>
        <v>0</v>
      </c>
      <c r="I113" s="30">
        <f>IFERROR(G113/(SUMIF(Table1[[VAT rate description ]],Table35[[#This Row],[VAT rate]],Table1[Factor])),G113)</f>
        <v>0</v>
      </c>
      <c r="J113" s="30" t="str">
        <f>IFERROR(IF(VLOOKUP(Table35[[#This Row],[VAT rate]],'VAT rates'!B:E,3,FALSE)="Y",Table35[[#This Row],[Gross 
amount]],"-"),"-")</f>
        <v>-</v>
      </c>
      <c r="K113" s="46"/>
      <c r="L113" s="100"/>
    </row>
    <row r="114" spans="1:12">
      <c r="A114" s="41"/>
      <c r="B114" s="41"/>
      <c r="C114" s="46"/>
      <c r="D114" s="46"/>
      <c r="E114" s="46"/>
      <c r="F114" s="62"/>
      <c r="G114" s="63"/>
      <c r="H114" s="30">
        <f>Table35[[#This Row],[Gross 
amount]]-Table35[[#This Row],[Net 
amount   ]]</f>
        <v>0</v>
      </c>
      <c r="I114" s="30">
        <f>IFERROR(G114/(SUMIF(Table1[[VAT rate description ]],Table35[[#This Row],[VAT rate]],Table1[Factor])),G114)</f>
        <v>0</v>
      </c>
      <c r="J114" s="30" t="str">
        <f>IFERROR(IF(VLOOKUP(Table35[[#This Row],[VAT rate]],'VAT rates'!B:E,3,FALSE)="Y",Table35[[#This Row],[Gross 
amount]],"-"),"-")</f>
        <v>-</v>
      </c>
      <c r="K114" s="46"/>
      <c r="L114" s="100"/>
    </row>
    <row r="115" spans="1:12">
      <c r="A115" s="41"/>
      <c r="B115" s="41"/>
      <c r="C115" s="46"/>
      <c r="D115" s="46"/>
      <c r="E115" s="46"/>
      <c r="F115" s="62"/>
      <c r="G115" s="63"/>
      <c r="H115" s="30">
        <f>Table35[[#This Row],[Gross 
amount]]-Table35[[#This Row],[Net 
amount   ]]</f>
        <v>0</v>
      </c>
      <c r="I115" s="30">
        <f>IFERROR(G115/(SUMIF(Table1[[VAT rate description ]],Table35[[#This Row],[VAT rate]],Table1[Factor])),G115)</f>
        <v>0</v>
      </c>
      <c r="J115" s="30" t="str">
        <f>IFERROR(IF(VLOOKUP(Table35[[#This Row],[VAT rate]],'VAT rates'!B:E,3,FALSE)="Y",Table35[[#This Row],[Gross 
amount]],"-"),"-")</f>
        <v>-</v>
      </c>
      <c r="K115" s="46"/>
      <c r="L115" s="100"/>
    </row>
    <row r="116" spans="1:12">
      <c r="A116" s="41"/>
      <c r="B116" s="41"/>
      <c r="C116" s="46"/>
      <c r="D116" s="46"/>
      <c r="E116" s="46"/>
      <c r="F116" s="62"/>
      <c r="G116" s="63"/>
      <c r="H116" s="30">
        <f>Table35[[#This Row],[Gross 
amount]]-Table35[[#This Row],[Net 
amount   ]]</f>
        <v>0</v>
      </c>
      <c r="I116" s="30">
        <f>IFERROR(G116/(SUMIF(Table1[[VAT rate description ]],Table35[[#This Row],[VAT rate]],Table1[Factor])),G116)</f>
        <v>0</v>
      </c>
      <c r="J116" s="30" t="str">
        <f>IFERROR(IF(VLOOKUP(Table35[[#This Row],[VAT rate]],'VAT rates'!B:E,3,FALSE)="Y",Table35[[#This Row],[Gross 
amount]],"-"),"-")</f>
        <v>-</v>
      </c>
      <c r="K116" s="46"/>
      <c r="L116" s="100"/>
    </row>
    <row r="117" spans="1:12">
      <c r="A117" s="41"/>
      <c r="B117" s="41"/>
      <c r="C117" s="46"/>
      <c r="D117" s="46"/>
      <c r="E117" s="46"/>
      <c r="F117" s="58"/>
      <c r="G117" s="63"/>
      <c r="H117" s="30">
        <f>Table35[[#This Row],[Gross 
amount]]-Table35[[#This Row],[Net 
amount   ]]</f>
        <v>0</v>
      </c>
      <c r="I117" s="30">
        <f>IFERROR(G117/(SUMIF(Table1[[VAT rate description ]],Table35[[#This Row],[VAT rate]],Table1[Factor])),G117)</f>
        <v>0</v>
      </c>
      <c r="J117" s="30" t="str">
        <f>IFERROR(IF(VLOOKUP(Table35[[#This Row],[VAT rate]],'VAT rates'!B:E,3,FALSE)="Y",Table35[[#This Row],[Gross 
amount]],"-"),"-")</f>
        <v>-</v>
      </c>
      <c r="K117" s="46"/>
      <c r="L117" s="100"/>
    </row>
    <row r="118" spans="1:12">
      <c r="A118" s="41"/>
      <c r="B118" s="41"/>
      <c r="C118" s="46"/>
      <c r="D118" s="46"/>
      <c r="E118" s="46"/>
      <c r="F118" s="62"/>
      <c r="G118" s="63"/>
      <c r="H118" s="30">
        <f>Table35[[#This Row],[Gross 
amount]]-Table35[[#This Row],[Net 
amount   ]]</f>
        <v>0</v>
      </c>
      <c r="I118" s="30">
        <f>IFERROR(G118/(SUMIF(Table1[[VAT rate description ]],Table35[[#This Row],[VAT rate]],Table1[Factor])),G118)</f>
        <v>0</v>
      </c>
      <c r="J118" s="30" t="str">
        <f>IFERROR(IF(VLOOKUP(Table35[[#This Row],[VAT rate]],'VAT rates'!B:E,3,FALSE)="Y",Table35[[#This Row],[Gross 
amount]],"-"),"-")</f>
        <v>-</v>
      </c>
      <c r="K118" s="46"/>
      <c r="L118" s="100"/>
    </row>
    <row r="119" spans="1:12">
      <c r="A119" s="41"/>
      <c r="B119" s="41"/>
      <c r="C119" s="46"/>
      <c r="D119" s="46"/>
      <c r="E119" s="46"/>
      <c r="F119" s="62"/>
      <c r="G119" s="63"/>
      <c r="H119" s="30">
        <f>Table35[[#This Row],[Gross 
amount]]-Table35[[#This Row],[Net 
amount   ]]</f>
        <v>0</v>
      </c>
      <c r="I119" s="30">
        <f>IFERROR(G119/(SUMIF(Table1[[VAT rate description ]],Table35[[#This Row],[VAT rate]],Table1[Factor])),G119)</f>
        <v>0</v>
      </c>
      <c r="J119" s="30" t="str">
        <f>IFERROR(IF(VLOOKUP(Table35[[#This Row],[VAT rate]],'VAT rates'!B:E,3,FALSE)="Y",Table35[[#This Row],[Gross 
amount]],"-"),"-")</f>
        <v>-</v>
      </c>
      <c r="K119" s="46"/>
      <c r="L119" s="100"/>
    </row>
    <row r="120" spans="1:12">
      <c r="A120" s="41"/>
      <c r="B120" s="41"/>
      <c r="C120" s="46"/>
      <c r="D120" s="46"/>
      <c r="E120" s="46"/>
      <c r="F120" s="62"/>
      <c r="G120" s="63"/>
      <c r="H120" s="30">
        <f>Table35[[#This Row],[Gross 
amount]]-Table35[[#This Row],[Net 
amount   ]]</f>
        <v>0</v>
      </c>
      <c r="I120" s="30">
        <f>IFERROR(G120/(SUMIF(Table1[[VAT rate description ]],Table35[[#This Row],[VAT rate]],Table1[Factor])),G120)</f>
        <v>0</v>
      </c>
      <c r="J120" s="30" t="str">
        <f>IFERROR(IF(VLOOKUP(Table35[[#This Row],[VAT rate]],'VAT rates'!B:E,3,FALSE)="Y",Table35[[#This Row],[Gross 
amount]],"-"),"-")</f>
        <v>-</v>
      </c>
      <c r="K120" s="46"/>
      <c r="L120" s="100"/>
    </row>
    <row r="121" spans="1:12">
      <c r="A121" s="41"/>
      <c r="B121" s="41"/>
      <c r="C121" s="46"/>
      <c r="D121" s="46"/>
      <c r="E121" s="46"/>
      <c r="F121" s="62"/>
      <c r="G121" s="63"/>
      <c r="H121" s="30">
        <f>Table35[[#This Row],[Gross 
amount]]-Table35[[#This Row],[Net 
amount   ]]</f>
        <v>0</v>
      </c>
      <c r="I121" s="30">
        <f>IFERROR(G121/(SUMIF(Table1[[VAT rate description ]],Table35[[#This Row],[VAT rate]],Table1[Factor])),G121)</f>
        <v>0</v>
      </c>
      <c r="J121" s="30" t="str">
        <f>IFERROR(IF(VLOOKUP(Table35[[#This Row],[VAT rate]],'VAT rates'!B:E,3,FALSE)="Y",Table35[[#This Row],[Gross 
amount]],"-"),"-")</f>
        <v>-</v>
      </c>
      <c r="K121" s="46"/>
      <c r="L121" s="100"/>
    </row>
    <row r="122" spans="1:12">
      <c r="A122" s="41"/>
      <c r="B122" s="41"/>
      <c r="C122" s="46"/>
      <c r="D122" s="46"/>
      <c r="E122" s="46"/>
      <c r="F122" s="62"/>
      <c r="G122" s="63"/>
      <c r="H122" s="30">
        <f>Table35[[#This Row],[Gross 
amount]]-Table35[[#This Row],[Net 
amount   ]]</f>
        <v>0</v>
      </c>
      <c r="I122" s="30">
        <f>IFERROR(G122/(SUMIF(Table1[[VAT rate description ]],Table35[[#This Row],[VAT rate]],Table1[Factor])),G122)</f>
        <v>0</v>
      </c>
      <c r="J122" s="30" t="str">
        <f>IFERROR(IF(VLOOKUP(Table35[[#This Row],[VAT rate]],'VAT rates'!B:E,3,FALSE)="Y",Table35[[#This Row],[Gross 
amount]],"-"),"-")</f>
        <v>-</v>
      </c>
      <c r="K122" s="46"/>
      <c r="L122" s="100"/>
    </row>
    <row r="123" spans="1:12">
      <c r="A123" s="41"/>
      <c r="B123" s="41"/>
      <c r="C123" s="46"/>
      <c r="D123" s="46"/>
      <c r="E123" s="46"/>
      <c r="F123" s="62"/>
      <c r="G123" s="63"/>
      <c r="H123" s="30">
        <f>Table35[[#This Row],[Gross 
amount]]-Table35[[#This Row],[Net 
amount   ]]</f>
        <v>0</v>
      </c>
      <c r="I123" s="30">
        <f>IFERROR(G123/(SUMIF(Table1[[VAT rate description ]],Table35[[#This Row],[VAT rate]],Table1[Factor])),G123)</f>
        <v>0</v>
      </c>
      <c r="J123" s="30" t="str">
        <f>IFERROR(IF(VLOOKUP(Table35[[#This Row],[VAT rate]],'VAT rates'!B:E,3,FALSE)="Y",Table35[[#This Row],[Gross 
amount]],"-"),"-")</f>
        <v>-</v>
      </c>
      <c r="K123" s="46"/>
      <c r="L123" s="100"/>
    </row>
    <row r="124" spans="1:12">
      <c r="A124" s="41"/>
      <c r="B124" s="41"/>
      <c r="C124" s="46"/>
      <c r="D124" s="46"/>
      <c r="E124" s="46"/>
      <c r="F124" s="62"/>
      <c r="G124" s="63"/>
      <c r="H124" s="30">
        <f>Table35[[#This Row],[Gross 
amount]]-Table35[[#This Row],[Net 
amount   ]]</f>
        <v>0</v>
      </c>
      <c r="I124" s="30">
        <f>IFERROR(G124/(SUMIF(Table1[[VAT rate description ]],Table35[[#This Row],[VAT rate]],Table1[Factor])),G124)</f>
        <v>0</v>
      </c>
      <c r="J124" s="30" t="str">
        <f>IFERROR(IF(VLOOKUP(Table35[[#This Row],[VAT rate]],'VAT rates'!B:E,3,FALSE)="Y",Table35[[#This Row],[Gross 
amount]],"-"),"-")</f>
        <v>-</v>
      </c>
      <c r="K124" s="46"/>
      <c r="L124" s="100"/>
    </row>
    <row r="125" spans="1:12">
      <c r="A125" s="41"/>
      <c r="B125" s="41"/>
      <c r="C125" s="46"/>
      <c r="D125" s="46"/>
      <c r="E125" s="46"/>
      <c r="F125" s="62"/>
      <c r="G125" s="63"/>
      <c r="H125" s="30">
        <f>Table35[[#This Row],[Gross 
amount]]-Table35[[#This Row],[Net 
amount   ]]</f>
        <v>0</v>
      </c>
      <c r="I125" s="30">
        <f>IFERROR(G125/(SUMIF(Table1[[VAT rate description ]],Table35[[#This Row],[VAT rate]],Table1[Factor])),G125)</f>
        <v>0</v>
      </c>
      <c r="J125" s="30" t="str">
        <f>IFERROR(IF(VLOOKUP(Table35[[#This Row],[VAT rate]],'VAT rates'!B:E,3,FALSE)="Y",Table35[[#This Row],[Gross 
amount]],"-"),"-")</f>
        <v>-</v>
      </c>
      <c r="K125" s="46"/>
      <c r="L125" s="100"/>
    </row>
    <row r="126" spans="1:12">
      <c r="A126" s="41"/>
      <c r="B126" s="41"/>
      <c r="C126" s="46"/>
      <c r="D126" s="46"/>
      <c r="E126" s="46"/>
      <c r="F126" s="62"/>
      <c r="G126" s="63"/>
      <c r="H126" s="30">
        <f>Table35[[#This Row],[Gross 
amount]]-Table35[[#This Row],[Net 
amount   ]]</f>
        <v>0</v>
      </c>
      <c r="I126" s="30">
        <f>IFERROR(G126/(SUMIF(Table1[[VAT rate description ]],Table35[[#This Row],[VAT rate]],Table1[Factor])),G126)</f>
        <v>0</v>
      </c>
      <c r="J126" s="30" t="str">
        <f>IFERROR(IF(VLOOKUP(Table35[[#This Row],[VAT rate]],'VAT rates'!B:E,3,FALSE)="Y",Table35[[#This Row],[Gross 
amount]],"-"),"-")</f>
        <v>-</v>
      </c>
      <c r="K126" s="46"/>
      <c r="L126" s="100"/>
    </row>
    <row r="127" spans="1:12">
      <c r="A127" s="41"/>
      <c r="B127" s="41"/>
      <c r="C127" s="46"/>
      <c r="D127" s="46"/>
      <c r="E127" s="46"/>
      <c r="F127" s="62"/>
      <c r="G127" s="63"/>
      <c r="H127" s="30">
        <f>Table35[[#This Row],[Gross 
amount]]-Table35[[#This Row],[Net 
amount   ]]</f>
        <v>0</v>
      </c>
      <c r="I127" s="30">
        <f>IFERROR(G127/(SUMIF(Table1[[VAT rate description ]],Table35[[#This Row],[VAT rate]],Table1[Factor])),G127)</f>
        <v>0</v>
      </c>
      <c r="J127" s="30" t="str">
        <f>IFERROR(IF(VLOOKUP(Table35[[#This Row],[VAT rate]],'VAT rates'!B:E,3,FALSE)="Y",Table35[[#This Row],[Gross 
amount]],"-"),"-")</f>
        <v>-</v>
      </c>
      <c r="K127" s="46"/>
      <c r="L127" s="100"/>
    </row>
    <row r="128" spans="1:12">
      <c r="A128" s="41"/>
      <c r="B128" s="41"/>
      <c r="C128" s="46"/>
      <c r="D128" s="46"/>
      <c r="E128" s="46"/>
      <c r="F128" s="62"/>
      <c r="G128" s="63"/>
      <c r="H128" s="30">
        <f>Table35[[#This Row],[Gross 
amount]]-Table35[[#This Row],[Net 
amount   ]]</f>
        <v>0</v>
      </c>
      <c r="I128" s="30">
        <f>IFERROR(G128/(SUMIF(Table1[[VAT rate description ]],Table35[[#This Row],[VAT rate]],Table1[Factor])),G128)</f>
        <v>0</v>
      </c>
      <c r="J128" s="30" t="str">
        <f>IFERROR(IF(VLOOKUP(Table35[[#This Row],[VAT rate]],'VAT rates'!B:E,3,FALSE)="Y",Table35[[#This Row],[Gross 
amount]],"-"),"-")</f>
        <v>-</v>
      </c>
      <c r="K128" s="46"/>
      <c r="L128" s="100"/>
    </row>
    <row r="129" spans="1:12">
      <c r="A129" s="41"/>
      <c r="B129" s="41"/>
      <c r="C129" s="46"/>
      <c r="D129" s="46"/>
      <c r="E129" s="46"/>
      <c r="F129" s="62"/>
      <c r="G129" s="63"/>
      <c r="H129" s="30">
        <f>Table35[[#This Row],[Gross 
amount]]-Table35[[#This Row],[Net 
amount   ]]</f>
        <v>0</v>
      </c>
      <c r="I129" s="30">
        <f>IFERROR(G129/(SUMIF(Table1[[VAT rate description ]],Table35[[#This Row],[VAT rate]],Table1[Factor])),G129)</f>
        <v>0</v>
      </c>
      <c r="J129" s="30" t="str">
        <f>IFERROR(IF(VLOOKUP(Table35[[#This Row],[VAT rate]],'VAT rates'!B:E,3,FALSE)="Y",Table35[[#This Row],[Gross 
amount]],"-"),"-")</f>
        <v>-</v>
      </c>
      <c r="K129" s="46"/>
      <c r="L129" s="100"/>
    </row>
    <row r="130" spans="1:12">
      <c r="A130" s="41"/>
      <c r="B130" s="41"/>
      <c r="C130" s="46"/>
      <c r="D130" s="46"/>
      <c r="E130" s="46"/>
      <c r="F130" s="62"/>
      <c r="G130" s="63"/>
      <c r="H130" s="30">
        <f>Table35[[#This Row],[Gross 
amount]]-Table35[[#This Row],[Net 
amount   ]]</f>
        <v>0</v>
      </c>
      <c r="I130" s="30">
        <f>IFERROR(G130/(SUMIF(Table1[[VAT rate description ]],Table35[[#This Row],[VAT rate]],Table1[Factor])),G130)</f>
        <v>0</v>
      </c>
      <c r="J130" s="30" t="str">
        <f>IFERROR(IF(VLOOKUP(Table35[[#This Row],[VAT rate]],'VAT rates'!B:E,3,FALSE)="Y",Table35[[#This Row],[Gross 
amount]],"-"),"-")</f>
        <v>-</v>
      </c>
      <c r="K130" s="46"/>
      <c r="L130" s="100"/>
    </row>
    <row r="131" spans="1:12">
      <c r="A131" s="41"/>
      <c r="B131" s="41"/>
      <c r="C131" s="46"/>
      <c r="D131" s="46"/>
      <c r="E131" s="46"/>
      <c r="F131" s="62"/>
      <c r="G131" s="63"/>
      <c r="H131" s="30">
        <f>Table35[[#This Row],[Gross 
amount]]-Table35[[#This Row],[Net 
amount   ]]</f>
        <v>0</v>
      </c>
      <c r="I131" s="30">
        <f>IFERROR(G131/(SUMIF(Table1[[VAT rate description ]],Table35[[#This Row],[VAT rate]],Table1[Factor])),G131)</f>
        <v>0</v>
      </c>
      <c r="J131" s="30" t="str">
        <f>IFERROR(IF(VLOOKUP(Table35[[#This Row],[VAT rate]],'VAT rates'!B:E,3,FALSE)="Y",Table35[[#This Row],[Gross 
amount]],"-"),"-")</f>
        <v>-</v>
      </c>
      <c r="K131" s="46"/>
      <c r="L131" s="100"/>
    </row>
    <row r="132" spans="1:12">
      <c r="A132" s="41"/>
      <c r="B132" s="41"/>
      <c r="C132" s="46"/>
      <c r="D132" s="46"/>
      <c r="E132" s="46"/>
      <c r="F132" s="62"/>
      <c r="G132" s="63"/>
      <c r="H132" s="30">
        <f>Table35[[#This Row],[Gross 
amount]]-Table35[[#This Row],[Net 
amount   ]]</f>
        <v>0</v>
      </c>
      <c r="I132" s="30">
        <f>IFERROR(G132/(SUMIF(Table1[[VAT rate description ]],Table35[[#This Row],[VAT rate]],Table1[Factor])),G132)</f>
        <v>0</v>
      </c>
      <c r="J132" s="30" t="str">
        <f>IFERROR(IF(VLOOKUP(Table35[[#This Row],[VAT rate]],'VAT rates'!B:E,3,FALSE)="Y",Table35[[#This Row],[Gross 
amount]],"-"),"-")</f>
        <v>-</v>
      </c>
      <c r="K132" s="46"/>
      <c r="L132" s="100"/>
    </row>
    <row r="133" spans="1:12">
      <c r="A133" s="41"/>
      <c r="B133" s="41"/>
      <c r="C133" s="46"/>
      <c r="D133" s="46"/>
      <c r="E133" s="46"/>
      <c r="F133" s="62"/>
      <c r="G133" s="63"/>
      <c r="H133" s="30">
        <f>Table35[[#This Row],[Gross 
amount]]-Table35[[#This Row],[Net 
amount   ]]</f>
        <v>0</v>
      </c>
      <c r="I133" s="30">
        <f>IFERROR(G133/(SUMIF(Table1[[VAT rate description ]],Table35[[#This Row],[VAT rate]],Table1[Factor])),G133)</f>
        <v>0</v>
      </c>
      <c r="J133" s="30" t="str">
        <f>IFERROR(IF(VLOOKUP(Table35[[#This Row],[VAT rate]],'VAT rates'!B:E,3,FALSE)="Y",Table35[[#This Row],[Gross 
amount]],"-"),"-")</f>
        <v>-</v>
      </c>
      <c r="K133" s="46"/>
      <c r="L133" s="100"/>
    </row>
    <row r="134" spans="1:12">
      <c r="A134" s="41"/>
      <c r="B134" s="41"/>
      <c r="C134" s="46"/>
      <c r="D134" s="46"/>
      <c r="E134" s="46"/>
      <c r="F134" s="62"/>
      <c r="G134" s="63"/>
      <c r="H134" s="30">
        <f>Table35[[#This Row],[Gross 
amount]]-Table35[[#This Row],[Net 
amount   ]]</f>
        <v>0</v>
      </c>
      <c r="I134" s="30">
        <f>IFERROR(G134/(SUMIF(Table1[[VAT rate description ]],Table35[[#This Row],[VAT rate]],Table1[Factor])),G134)</f>
        <v>0</v>
      </c>
      <c r="J134" s="30" t="str">
        <f>IFERROR(IF(VLOOKUP(Table35[[#This Row],[VAT rate]],'VAT rates'!B:E,3,FALSE)="Y",Table35[[#This Row],[Gross 
amount]],"-"),"-")</f>
        <v>-</v>
      </c>
      <c r="K134" s="46"/>
      <c r="L134" s="100"/>
    </row>
    <row r="135" spans="1:12">
      <c r="A135" s="41"/>
      <c r="B135" s="41"/>
      <c r="C135" s="46"/>
      <c r="D135" s="46"/>
      <c r="E135" s="46"/>
      <c r="F135" s="62"/>
      <c r="G135" s="63"/>
      <c r="H135" s="30">
        <f>Table35[[#This Row],[Gross 
amount]]-Table35[[#This Row],[Net 
amount   ]]</f>
        <v>0</v>
      </c>
      <c r="I135" s="30">
        <f>IFERROR(G135/(SUMIF(Table1[[VAT rate description ]],Table35[[#This Row],[VAT rate]],Table1[Factor])),G135)</f>
        <v>0</v>
      </c>
      <c r="J135" s="30" t="str">
        <f>IFERROR(IF(VLOOKUP(Table35[[#This Row],[VAT rate]],'VAT rates'!B:E,3,FALSE)="Y",Table35[[#This Row],[Gross 
amount]],"-"),"-")</f>
        <v>-</v>
      </c>
      <c r="K135" s="46"/>
      <c r="L135" s="100"/>
    </row>
    <row r="136" spans="1:12">
      <c r="A136" s="41"/>
      <c r="B136" s="41"/>
      <c r="C136" s="46"/>
      <c r="D136" s="46"/>
      <c r="E136" s="46"/>
      <c r="F136" s="62"/>
      <c r="G136" s="63"/>
      <c r="H136" s="30">
        <f>Table35[[#This Row],[Gross 
amount]]-Table35[[#This Row],[Net 
amount   ]]</f>
        <v>0</v>
      </c>
      <c r="I136" s="30">
        <f>IFERROR(G136/(SUMIF(Table1[[VAT rate description ]],Table35[[#This Row],[VAT rate]],Table1[Factor])),G136)</f>
        <v>0</v>
      </c>
      <c r="J136" s="30" t="str">
        <f>IFERROR(IF(VLOOKUP(Table35[[#This Row],[VAT rate]],'VAT rates'!B:E,3,FALSE)="Y",Table35[[#This Row],[Gross 
amount]],"-"),"-")</f>
        <v>-</v>
      </c>
      <c r="K136" s="46"/>
      <c r="L136" s="100"/>
    </row>
    <row r="137" spans="1:12">
      <c r="A137" s="41"/>
      <c r="B137" s="41"/>
      <c r="C137" s="46"/>
      <c r="D137" s="46"/>
      <c r="E137" s="46"/>
      <c r="F137" s="62"/>
      <c r="G137" s="63"/>
      <c r="H137" s="30">
        <f>Table35[[#This Row],[Gross 
amount]]-Table35[[#This Row],[Net 
amount   ]]</f>
        <v>0</v>
      </c>
      <c r="I137" s="30">
        <f>IFERROR(G137/(SUMIF(Table1[[VAT rate description ]],Table35[[#This Row],[VAT rate]],Table1[Factor])),G137)</f>
        <v>0</v>
      </c>
      <c r="J137" s="30" t="str">
        <f>IFERROR(IF(VLOOKUP(Table35[[#This Row],[VAT rate]],'VAT rates'!B:E,3,FALSE)="Y",Table35[[#This Row],[Gross 
amount]],"-"),"-")</f>
        <v>-</v>
      </c>
      <c r="K137" s="46"/>
      <c r="L137" s="100"/>
    </row>
    <row r="138" spans="1:12">
      <c r="A138" s="41"/>
      <c r="B138" s="41"/>
      <c r="C138" s="46"/>
      <c r="D138" s="46"/>
      <c r="E138" s="46"/>
      <c r="F138" s="58"/>
      <c r="G138" s="63"/>
      <c r="H138" s="30">
        <f>Table35[[#This Row],[Gross 
amount]]-Table35[[#This Row],[Net 
amount   ]]</f>
        <v>0</v>
      </c>
      <c r="I138" s="30">
        <f>IFERROR(G138/(SUMIF(Table1[[VAT rate description ]],Table35[[#This Row],[VAT rate]],Table1[Factor])),G138)</f>
        <v>0</v>
      </c>
      <c r="J138" s="30" t="str">
        <f>IFERROR(IF(VLOOKUP(Table35[[#This Row],[VAT rate]],'VAT rates'!B:E,3,FALSE)="Y",Table35[[#This Row],[Gross 
amount]],"-"),"-")</f>
        <v>-</v>
      </c>
      <c r="K138" s="46"/>
      <c r="L138" s="100"/>
    </row>
    <row r="139" spans="1:12">
      <c r="A139" s="41"/>
      <c r="B139" s="41"/>
      <c r="C139" s="46"/>
      <c r="D139" s="46"/>
      <c r="E139" s="46"/>
      <c r="F139" s="62"/>
      <c r="G139" s="63"/>
      <c r="H139" s="30">
        <f>Table35[[#This Row],[Gross 
amount]]-Table35[[#This Row],[Net 
amount   ]]</f>
        <v>0</v>
      </c>
      <c r="I139" s="30">
        <f>IFERROR(G139/(SUMIF(Table1[[VAT rate description ]],Table35[[#This Row],[VAT rate]],Table1[Factor])),G139)</f>
        <v>0</v>
      </c>
      <c r="J139" s="30" t="str">
        <f>IFERROR(IF(VLOOKUP(Table35[[#This Row],[VAT rate]],'VAT rates'!B:E,3,FALSE)="Y",Table35[[#This Row],[Gross 
amount]],"-"),"-")</f>
        <v>-</v>
      </c>
      <c r="K139" s="46"/>
      <c r="L139" s="100"/>
    </row>
    <row r="140" spans="1:12">
      <c r="A140" s="41"/>
      <c r="B140" s="41"/>
      <c r="C140" s="46"/>
      <c r="D140" s="46"/>
      <c r="E140" s="46"/>
      <c r="F140" s="62"/>
      <c r="G140" s="63"/>
      <c r="H140" s="30">
        <f>Table35[[#This Row],[Gross 
amount]]-Table35[[#This Row],[Net 
amount   ]]</f>
        <v>0</v>
      </c>
      <c r="I140" s="30">
        <f>IFERROR(G140/(SUMIF(Table1[[VAT rate description ]],Table35[[#This Row],[VAT rate]],Table1[Factor])),G140)</f>
        <v>0</v>
      </c>
      <c r="J140" s="30" t="str">
        <f>IFERROR(IF(VLOOKUP(Table35[[#This Row],[VAT rate]],'VAT rates'!B:E,3,FALSE)="Y",Table35[[#This Row],[Gross 
amount]],"-"),"-")</f>
        <v>-</v>
      </c>
      <c r="K140" s="46"/>
      <c r="L140" s="100"/>
    </row>
    <row r="141" spans="1:12">
      <c r="A141" s="41"/>
      <c r="B141" s="41"/>
      <c r="C141" s="46"/>
      <c r="D141" s="46"/>
      <c r="E141" s="46"/>
      <c r="F141" s="62"/>
      <c r="G141" s="63"/>
      <c r="H141" s="30">
        <f>Table35[[#This Row],[Gross 
amount]]-Table35[[#This Row],[Net 
amount   ]]</f>
        <v>0</v>
      </c>
      <c r="I141" s="30">
        <f>IFERROR(G141/(SUMIF(Table1[[VAT rate description ]],Table35[[#This Row],[VAT rate]],Table1[Factor])),G141)</f>
        <v>0</v>
      </c>
      <c r="J141" s="30" t="str">
        <f>IFERROR(IF(VLOOKUP(Table35[[#This Row],[VAT rate]],'VAT rates'!B:E,3,FALSE)="Y",Table35[[#This Row],[Gross 
amount]],"-"),"-")</f>
        <v>-</v>
      </c>
      <c r="K141" s="46"/>
      <c r="L141" s="100"/>
    </row>
    <row r="142" spans="1:12">
      <c r="A142" s="41"/>
      <c r="B142" s="41"/>
      <c r="C142" s="46"/>
      <c r="D142" s="46"/>
      <c r="E142" s="46"/>
      <c r="F142" s="62"/>
      <c r="G142" s="63"/>
      <c r="H142" s="30">
        <f>Table35[[#This Row],[Gross 
amount]]-Table35[[#This Row],[Net 
amount   ]]</f>
        <v>0</v>
      </c>
      <c r="I142" s="30">
        <f>IFERROR(G142/(SUMIF(Table1[[VAT rate description ]],Table35[[#This Row],[VAT rate]],Table1[Factor])),G142)</f>
        <v>0</v>
      </c>
      <c r="J142" s="30" t="str">
        <f>IFERROR(IF(VLOOKUP(Table35[[#This Row],[VAT rate]],'VAT rates'!B:E,3,FALSE)="Y",Table35[[#This Row],[Gross 
amount]],"-"),"-")</f>
        <v>-</v>
      </c>
      <c r="K142" s="46"/>
      <c r="L142" s="100"/>
    </row>
    <row r="143" spans="1:12">
      <c r="A143" s="41"/>
      <c r="B143" s="41"/>
      <c r="C143" s="46"/>
      <c r="D143" s="46"/>
      <c r="E143" s="46"/>
      <c r="F143" s="62"/>
      <c r="G143" s="63"/>
      <c r="H143" s="30">
        <f>Table35[[#This Row],[Gross 
amount]]-Table35[[#This Row],[Net 
amount   ]]</f>
        <v>0</v>
      </c>
      <c r="I143" s="30">
        <f>IFERROR(G143/(SUMIF(Table1[[VAT rate description ]],Table35[[#This Row],[VAT rate]],Table1[Factor])),G143)</f>
        <v>0</v>
      </c>
      <c r="J143" s="30" t="str">
        <f>IFERROR(IF(VLOOKUP(Table35[[#This Row],[VAT rate]],'VAT rates'!B:E,3,FALSE)="Y",Table35[[#This Row],[Gross 
amount]],"-"),"-")</f>
        <v>-</v>
      </c>
      <c r="K143" s="46"/>
      <c r="L143" s="100"/>
    </row>
    <row r="144" spans="1:12">
      <c r="A144" s="41"/>
      <c r="B144" s="41"/>
      <c r="C144" s="46"/>
      <c r="D144" s="46"/>
      <c r="E144" s="46"/>
      <c r="F144" s="62"/>
      <c r="G144" s="63"/>
      <c r="H144" s="30">
        <f>Table35[[#This Row],[Gross 
amount]]-Table35[[#This Row],[Net 
amount   ]]</f>
        <v>0</v>
      </c>
      <c r="I144" s="30">
        <f>IFERROR(G144/(SUMIF(Table1[[VAT rate description ]],Table35[[#This Row],[VAT rate]],Table1[Factor])),G144)</f>
        <v>0</v>
      </c>
      <c r="J144" s="30" t="str">
        <f>IFERROR(IF(VLOOKUP(Table35[[#This Row],[VAT rate]],'VAT rates'!B:E,3,FALSE)="Y",Table35[[#This Row],[Gross 
amount]],"-"),"-")</f>
        <v>-</v>
      </c>
      <c r="K144" s="46"/>
      <c r="L144" s="100"/>
    </row>
    <row r="145" spans="1:12">
      <c r="A145" s="41"/>
      <c r="B145" s="41"/>
      <c r="C145" s="46"/>
      <c r="D145" s="46"/>
      <c r="E145" s="46"/>
      <c r="F145" s="62"/>
      <c r="G145" s="63"/>
      <c r="H145" s="30">
        <f>Table35[[#This Row],[Gross 
amount]]-Table35[[#This Row],[Net 
amount   ]]</f>
        <v>0</v>
      </c>
      <c r="I145" s="30">
        <f>IFERROR(G145/(SUMIF(Table1[[VAT rate description ]],Table35[[#This Row],[VAT rate]],Table1[Factor])),G145)</f>
        <v>0</v>
      </c>
      <c r="J145" s="30" t="str">
        <f>IFERROR(IF(VLOOKUP(Table35[[#This Row],[VAT rate]],'VAT rates'!B:E,3,FALSE)="Y",Table35[[#This Row],[Gross 
amount]],"-"),"-")</f>
        <v>-</v>
      </c>
      <c r="K145" s="46"/>
      <c r="L145" s="100"/>
    </row>
    <row r="146" spans="1:12">
      <c r="A146" s="41"/>
      <c r="B146" s="41"/>
      <c r="C146" s="46"/>
      <c r="D146" s="46"/>
      <c r="E146" s="46"/>
      <c r="F146" s="62"/>
      <c r="G146" s="63"/>
      <c r="H146" s="30">
        <f>Table35[[#This Row],[Gross 
amount]]-Table35[[#This Row],[Net 
amount   ]]</f>
        <v>0</v>
      </c>
      <c r="I146" s="30">
        <f>IFERROR(G146/(SUMIF(Table1[[VAT rate description ]],Table35[[#This Row],[VAT rate]],Table1[Factor])),G146)</f>
        <v>0</v>
      </c>
      <c r="J146" s="30" t="str">
        <f>IFERROR(IF(VLOOKUP(Table35[[#This Row],[VAT rate]],'VAT rates'!B:E,3,FALSE)="Y",Table35[[#This Row],[Gross 
amount]],"-"),"-")</f>
        <v>-</v>
      </c>
      <c r="K146" s="46"/>
      <c r="L146" s="100"/>
    </row>
    <row r="147" spans="1:12">
      <c r="A147" s="41"/>
      <c r="B147" s="41"/>
      <c r="C147" s="46"/>
      <c r="D147" s="46"/>
      <c r="E147" s="46"/>
      <c r="F147" s="62"/>
      <c r="G147" s="63"/>
      <c r="H147" s="30">
        <f>Table35[[#This Row],[Gross 
amount]]-Table35[[#This Row],[Net 
amount   ]]</f>
        <v>0</v>
      </c>
      <c r="I147" s="30">
        <f>IFERROR(G147/(SUMIF(Table1[[VAT rate description ]],Table35[[#This Row],[VAT rate]],Table1[Factor])),G147)</f>
        <v>0</v>
      </c>
      <c r="J147" s="30" t="str">
        <f>IFERROR(IF(VLOOKUP(Table35[[#This Row],[VAT rate]],'VAT rates'!B:E,3,FALSE)="Y",Table35[[#This Row],[Gross 
amount]],"-"),"-")</f>
        <v>-</v>
      </c>
      <c r="K147" s="46"/>
      <c r="L147" s="100"/>
    </row>
    <row r="148" spans="1:12">
      <c r="A148" s="41"/>
      <c r="B148" s="41"/>
      <c r="C148" s="46"/>
      <c r="D148" s="46"/>
      <c r="E148" s="46"/>
      <c r="F148" s="62"/>
      <c r="G148" s="63"/>
      <c r="H148" s="30">
        <f>Table35[[#This Row],[Gross 
amount]]-Table35[[#This Row],[Net 
amount   ]]</f>
        <v>0</v>
      </c>
      <c r="I148" s="30">
        <f>IFERROR(G148/(SUMIF(Table1[[VAT rate description ]],Table35[[#This Row],[VAT rate]],Table1[Factor])),G148)</f>
        <v>0</v>
      </c>
      <c r="J148" s="30" t="str">
        <f>IFERROR(IF(VLOOKUP(Table35[[#This Row],[VAT rate]],'VAT rates'!B:E,3,FALSE)="Y",Table35[[#This Row],[Gross 
amount]],"-"),"-")</f>
        <v>-</v>
      </c>
      <c r="K148" s="46"/>
      <c r="L148" s="100"/>
    </row>
    <row r="149" spans="1:12">
      <c r="A149" s="41"/>
      <c r="B149" s="41"/>
      <c r="C149" s="46"/>
      <c r="D149" s="46"/>
      <c r="E149" s="46"/>
      <c r="F149" s="62"/>
      <c r="G149" s="63"/>
      <c r="H149" s="30">
        <f>Table35[[#This Row],[Gross 
amount]]-Table35[[#This Row],[Net 
amount   ]]</f>
        <v>0</v>
      </c>
      <c r="I149" s="30">
        <f>IFERROR(G149/(SUMIF(Table1[[VAT rate description ]],Table35[[#This Row],[VAT rate]],Table1[Factor])),G149)</f>
        <v>0</v>
      </c>
      <c r="J149" s="30" t="str">
        <f>IFERROR(IF(VLOOKUP(Table35[[#This Row],[VAT rate]],'VAT rates'!B:E,3,FALSE)="Y",Table35[[#This Row],[Gross 
amount]],"-"),"-")</f>
        <v>-</v>
      </c>
      <c r="K149" s="46"/>
      <c r="L149" s="100"/>
    </row>
    <row r="150" spans="1:12">
      <c r="A150" s="41"/>
      <c r="B150" s="41"/>
      <c r="C150" s="46"/>
      <c r="D150" s="46"/>
      <c r="E150" s="46"/>
      <c r="F150" s="62"/>
      <c r="G150" s="63"/>
      <c r="H150" s="30">
        <f>Table35[[#This Row],[Gross 
amount]]-Table35[[#This Row],[Net 
amount   ]]</f>
        <v>0</v>
      </c>
      <c r="I150" s="30">
        <f>IFERROR(G150/(SUMIF(Table1[[VAT rate description ]],Table35[[#This Row],[VAT rate]],Table1[Factor])),G150)</f>
        <v>0</v>
      </c>
      <c r="J150" s="30" t="str">
        <f>IFERROR(IF(VLOOKUP(Table35[[#This Row],[VAT rate]],'VAT rates'!B:E,3,FALSE)="Y",Table35[[#This Row],[Gross 
amount]],"-"),"-")</f>
        <v>-</v>
      </c>
      <c r="K150" s="46"/>
      <c r="L150" s="100"/>
    </row>
    <row r="151" spans="1:12">
      <c r="A151" s="41"/>
      <c r="B151" s="41"/>
      <c r="C151" s="46"/>
      <c r="D151" s="46"/>
      <c r="E151" s="46"/>
      <c r="F151" s="62"/>
      <c r="G151" s="63"/>
      <c r="H151" s="30">
        <f>Table35[[#This Row],[Gross 
amount]]-Table35[[#This Row],[Net 
amount   ]]</f>
        <v>0</v>
      </c>
      <c r="I151" s="30">
        <f>IFERROR(G151/(SUMIF(Table1[[VAT rate description ]],Table35[[#This Row],[VAT rate]],Table1[Factor])),G151)</f>
        <v>0</v>
      </c>
      <c r="J151" s="30" t="str">
        <f>IFERROR(IF(VLOOKUP(Table35[[#This Row],[VAT rate]],'VAT rates'!B:E,3,FALSE)="Y",Table35[[#This Row],[Gross 
amount]],"-"),"-")</f>
        <v>-</v>
      </c>
      <c r="K151" s="46"/>
      <c r="L151" s="100"/>
    </row>
    <row r="152" spans="1:12">
      <c r="A152" s="41"/>
      <c r="B152" s="41"/>
      <c r="C152" s="46"/>
      <c r="D152" s="46"/>
      <c r="E152" s="46"/>
      <c r="F152" s="62"/>
      <c r="G152" s="63"/>
      <c r="H152" s="30">
        <f>Table35[[#This Row],[Gross 
amount]]-Table35[[#This Row],[Net 
amount   ]]</f>
        <v>0</v>
      </c>
      <c r="I152" s="30">
        <f>IFERROR(G152/(SUMIF(Table1[[VAT rate description ]],Table35[[#This Row],[VAT rate]],Table1[Factor])),G152)</f>
        <v>0</v>
      </c>
      <c r="J152" s="30" t="str">
        <f>IFERROR(IF(VLOOKUP(Table35[[#This Row],[VAT rate]],'VAT rates'!B:E,3,FALSE)="Y",Table35[[#This Row],[Gross 
amount]],"-"),"-")</f>
        <v>-</v>
      </c>
      <c r="K152" s="46"/>
      <c r="L152" s="100"/>
    </row>
    <row r="153" spans="1:12">
      <c r="A153" s="41"/>
      <c r="B153" s="41"/>
      <c r="C153" s="46"/>
      <c r="D153" s="46"/>
      <c r="E153" s="46"/>
      <c r="F153" s="62"/>
      <c r="G153" s="63"/>
      <c r="H153" s="30">
        <f>Table35[[#This Row],[Gross 
amount]]-Table35[[#This Row],[Net 
amount   ]]</f>
        <v>0</v>
      </c>
      <c r="I153" s="30">
        <f>IFERROR(G153/(SUMIF(Table1[[VAT rate description ]],Table35[[#This Row],[VAT rate]],Table1[Factor])),G153)</f>
        <v>0</v>
      </c>
      <c r="J153" s="30" t="str">
        <f>IFERROR(IF(VLOOKUP(Table35[[#This Row],[VAT rate]],'VAT rates'!B:E,3,FALSE)="Y",Table35[[#This Row],[Gross 
amount]],"-"),"-")</f>
        <v>-</v>
      </c>
      <c r="K153" s="46"/>
      <c r="L153" s="100"/>
    </row>
    <row r="154" spans="1:12">
      <c r="A154" s="41"/>
      <c r="B154" s="41"/>
      <c r="C154" s="46"/>
      <c r="D154" s="46"/>
      <c r="E154" s="46"/>
      <c r="F154" s="62"/>
      <c r="G154" s="63"/>
      <c r="H154" s="30">
        <f>Table35[[#This Row],[Gross 
amount]]-Table35[[#This Row],[Net 
amount   ]]</f>
        <v>0</v>
      </c>
      <c r="I154" s="30">
        <f>IFERROR(G154/(SUMIF(Table1[[VAT rate description ]],Table35[[#This Row],[VAT rate]],Table1[Factor])),G154)</f>
        <v>0</v>
      </c>
      <c r="J154" s="30" t="str">
        <f>IFERROR(IF(VLOOKUP(Table35[[#This Row],[VAT rate]],'VAT rates'!B:E,3,FALSE)="Y",Table35[[#This Row],[Gross 
amount]],"-"),"-")</f>
        <v>-</v>
      </c>
      <c r="K154" s="46"/>
      <c r="L154" s="100"/>
    </row>
    <row r="155" spans="1:12">
      <c r="A155" s="41"/>
      <c r="B155" s="41"/>
      <c r="C155" s="46"/>
      <c r="D155" s="46"/>
      <c r="E155" s="46"/>
      <c r="F155" s="62"/>
      <c r="G155" s="63"/>
      <c r="H155" s="30">
        <f>Table35[[#This Row],[Gross 
amount]]-Table35[[#This Row],[Net 
amount   ]]</f>
        <v>0</v>
      </c>
      <c r="I155" s="30">
        <f>IFERROR(G155/(SUMIF(Table1[[VAT rate description ]],Table35[[#This Row],[VAT rate]],Table1[Factor])),G155)</f>
        <v>0</v>
      </c>
      <c r="J155" s="30" t="str">
        <f>IFERROR(IF(VLOOKUP(Table35[[#This Row],[VAT rate]],'VAT rates'!B:E,3,FALSE)="Y",Table35[[#This Row],[Gross 
amount]],"-"),"-")</f>
        <v>-</v>
      </c>
      <c r="K155" s="46"/>
      <c r="L155" s="100"/>
    </row>
    <row r="156" spans="1:12">
      <c r="A156" s="41"/>
      <c r="B156" s="41"/>
      <c r="C156" s="46"/>
      <c r="D156" s="46"/>
      <c r="E156" s="46"/>
      <c r="F156" s="62"/>
      <c r="G156" s="63"/>
      <c r="H156" s="30">
        <f>Table35[[#This Row],[Gross 
amount]]-Table35[[#This Row],[Net 
amount   ]]</f>
        <v>0</v>
      </c>
      <c r="I156" s="30">
        <f>IFERROR(G156/(SUMIF(Table1[[VAT rate description ]],Table35[[#This Row],[VAT rate]],Table1[Factor])),G156)</f>
        <v>0</v>
      </c>
      <c r="J156" s="30" t="str">
        <f>IFERROR(IF(VLOOKUP(Table35[[#This Row],[VAT rate]],'VAT rates'!B:E,3,FALSE)="Y",Table35[[#This Row],[Gross 
amount]],"-"),"-")</f>
        <v>-</v>
      </c>
      <c r="K156" s="46"/>
      <c r="L156" s="100"/>
    </row>
    <row r="157" spans="1:12">
      <c r="A157" s="41"/>
      <c r="B157" s="41"/>
      <c r="C157" s="46"/>
      <c r="D157" s="46"/>
      <c r="E157" s="46"/>
      <c r="F157" s="62"/>
      <c r="G157" s="63"/>
      <c r="H157" s="30">
        <f>Table35[[#This Row],[Gross 
amount]]-Table35[[#This Row],[Net 
amount   ]]</f>
        <v>0</v>
      </c>
      <c r="I157" s="30">
        <f>IFERROR(G157/(SUMIF(Table1[[VAT rate description ]],Table35[[#This Row],[VAT rate]],Table1[Factor])),G157)</f>
        <v>0</v>
      </c>
      <c r="J157" s="30" t="str">
        <f>IFERROR(IF(VLOOKUP(Table35[[#This Row],[VAT rate]],'VAT rates'!B:E,3,FALSE)="Y",Table35[[#This Row],[Gross 
amount]],"-"),"-")</f>
        <v>-</v>
      </c>
      <c r="K157" s="46"/>
      <c r="L157" s="100"/>
    </row>
    <row r="158" spans="1:12">
      <c r="A158" s="41"/>
      <c r="B158" s="41"/>
      <c r="C158" s="46"/>
      <c r="D158" s="46"/>
      <c r="E158" s="46"/>
      <c r="F158" s="62"/>
      <c r="G158" s="63"/>
      <c r="H158" s="30">
        <f>Table35[[#This Row],[Gross 
amount]]-Table35[[#This Row],[Net 
amount   ]]</f>
        <v>0</v>
      </c>
      <c r="I158" s="30">
        <f>IFERROR(G158/(SUMIF(Table1[[VAT rate description ]],Table35[[#This Row],[VAT rate]],Table1[Factor])),G158)</f>
        <v>0</v>
      </c>
      <c r="J158" s="30" t="str">
        <f>IFERROR(IF(VLOOKUP(Table35[[#This Row],[VAT rate]],'VAT rates'!B:E,3,FALSE)="Y",Table35[[#This Row],[Gross 
amount]],"-"),"-")</f>
        <v>-</v>
      </c>
      <c r="K158" s="46"/>
      <c r="L158" s="100"/>
    </row>
    <row r="159" spans="1:12">
      <c r="A159" s="41"/>
      <c r="B159" s="41"/>
      <c r="C159" s="46"/>
      <c r="D159" s="46"/>
      <c r="E159" s="46"/>
      <c r="F159" s="58"/>
      <c r="G159" s="63"/>
      <c r="H159" s="30">
        <f>Table35[[#This Row],[Gross 
amount]]-Table35[[#This Row],[Net 
amount   ]]</f>
        <v>0</v>
      </c>
      <c r="I159" s="30">
        <f>IFERROR(G159/(SUMIF(Table1[[VAT rate description ]],Table35[[#This Row],[VAT rate]],Table1[Factor])),G159)</f>
        <v>0</v>
      </c>
      <c r="J159" s="30" t="str">
        <f>IFERROR(IF(VLOOKUP(Table35[[#This Row],[VAT rate]],'VAT rates'!B:E,3,FALSE)="Y",Table35[[#This Row],[Gross 
amount]],"-"),"-")</f>
        <v>-</v>
      </c>
      <c r="K159" s="46"/>
      <c r="L159" s="100"/>
    </row>
    <row r="160" spans="1:12">
      <c r="A160" s="41"/>
      <c r="B160" s="41"/>
      <c r="C160" s="46"/>
      <c r="D160" s="46"/>
      <c r="E160" s="46"/>
      <c r="F160" s="62"/>
      <c r="G160" s="63"/>
      <c r="H160" s="30">
        <f>Table35[[#This Row],[Gross 
amount]]-Table35[[#This Row],[Net 
amount   ]]</f>
        <v>0</v>
      </c>
      <c r="I160" s="30">
        <f>IFERROR(G160/(SUMIF(Table1[[VAT rate description ]],Table35[[#This Row],[VAT rate]],Table1[Factor])),G160)</f>
        <v>0</v>
      </c>
      <c r="J160" s="30" t="str">
        <f>IFERROR(IF(VLOOKUP(Table35[[#This Row],[VAT rate]],'VAT rates'!B:E,3,FALSE)="Y",Table35[[#This Row],[Gross 
amount]],"-"),"-")</f>
        <v>-</v>
      </c>
      <c r="K160" s="46"/>
      <c r="L160" s="100"/>
    </row>
    <row r="161" spans="1:12">
      <c r="A161" s="41"/>
      <c r="B161" s="41"/>
      <c r="C161" s="46"/>
      <c r="D161" s="46"/>
      <c r="E161" s="46"/>
      <c r="F161" s="62"/>
      <c r="G161" s="63"/>
      <c r="H161" s="30">
        <f>Table35[[#This Row],[Gross 
amount]]-Table35[[#This Row],[Net 
amount   ]]</f>
        <v>0</v>
      </c>
      <c r="I161" s="30">
        <f>IFERROR(G161/(SUMIF(Table1[[VAT rate description ]],Table35[[#This Row],[VAT rate]],Table1[Factor])),G161)</f>
        <v>0</v>
      </c>
      <c r="J161" s="30" t="str">
        <f>IFERROR(IF(VLOOKUP(Table35[[#This Row],[VAT rate]],'VAT rates'!B:E,3,FALSE)="Y",Table35[[#This Row],[Gross 
amount]],"-"),"-")</f>
        <v>-</v>
      </c>
      <c r="K161" s="46"/>
      <c r="L161" s="100"/>
    </row>
    <row r="162" spans="1:12">
      <c r="A162" s="41"/>
      <c r="B162" s="41"/>
      <c r="C162" s="46"/>
      <c r="D162" s="46"/>
      <c r="E162" s="46"/>
      <c r="F162" s="62"/>
      <c r="G162" s="63"/>
      <c r="H162" s="30">
        <f>Table35[[#This Row],[Gross 
amount]]-Table35[[#This Row],[Net 
amount   ]]</f>
        <v>0</v>
      </c>
      <c r="I162" s="30">
        <f>IFERROR(G162/(SUMIF(Table1[[VAT rate description ]],Table35[[#This Row],[VAT rate]],Table1[Factor])),G162)</f>
        <v>0</v>
      </c>
      <c r="J162" s="30" t="str">
        <f>IFERROR(IF(VLOOKUP(Table35[[#This Row],[VAT rate]],'VAT rates'!B:E,3,FALSE)="Y",Table35[[#This Row],[Gross 
amount]],"-"),"-")</f>
        <v>-</v>
      </c>
      <c r="K162" s="46"/>
      <c r="L162" s="100"/>
    </row>
    <row r="163" spans="1:12">
      <c r="A163" s="41"/>
      <c r="B163" s="41"/>
      <c r="C163" s="46"/>
      <c r="D163" s="46"/>
      <c r="E163" s="46"/>
      <c r="F163" s="62"/>
      <c r="G163" s="63"/>
      <c r="H163" s="30">
        <f>Table35[[#This Row],[Gross 
amount]]-Table35[[#This Row],[Net 
amount   ]]</f>
        <v>0</v>
      </c>
      <c r="I163" s="30">
        <f>IFERROR(G163/(SUMIF(Table1[[VAT rate description ]],Table35[[#This Row],[VAT rate]],Table1[Factor])),G163)</f>
        <v>0</v>
      </c>
      <c r="J163" s="30" t="str">
        <f>IFERROR(IF(VLOOKUP(Table35[[#This Row],[VAT rate]],'VAT rates'!B:E,3,FALSE)="Y",Table35[[#This Row],[Gross 
amount]],"-"),"-")</f>
        <v>-</v>
      </c>
      <c r="K163" s="46"/>
      <c r="L163" s="100"/>
    </row>
    <row r="164" spans="1:12">
      <c r="A164" s="41"/>
      <c r="B164" s="41"/>
      <c r="C164" s="46"/>
      <c r="D164" s="46"/>
      <c r="E164" s="46"/>
      <c r="F164" s="62"/>
      <c r="G164" s="63"/>
      <c r="H164" s="30">
        <f>Table35[[#This Row],[Gross 
amount]]-Table35[[#This Row],[Net 
amount   ]]</f>
        <v>0</v>
      </c>
      <c r="I164" s="30">
        <f>IFERROR(G164/(SUMIF(Table1[[VAT rate description ]],Table35[[#This Row],[VAT rate]],Table1[Factor])),G164)</f>
        <v>0</v>
      </c>
      <c r="J164" s="30" t="str">
        <f>IFERROR(IF(VLOOKUP(Table35[[#This Row],[VAT rate]],'VAT rates'!B:E,3,FALSE)="Y",Table35[[#This Row],[Gross 
amount]],"-"),"-")</f>
        <v>-</v>
      </c>
      <c r="K164" s="46"/>
      <c r="L164" s="100"/>
    </row>
    <row r="165" spans="1:12">
      <c r="A165" s="41"/>
      <c r="B165" s="41"/>
      <c r="C165" s="46"/>
      <c r="D165" s="46"/>
      <c r="E165" s="46"/>
      <c r="F165" s="62"/>
      <c r="G165" s="63"/>
      <c r="H165" s="30">
        <f>Table35[[#This Row],[Gross 
amount]]-Table35[[#This Row],[Net 
amount   ]]</f>
        <v>0</v>
      </c>
      <c r="I165" s="30">
        <f>IFERROR(G165/(SUMIF(Table1[[VAT rate description ]],Table35[[#This Row],[VAT rate]],Table1[Factor])),G165)</f>
        <v>0</v>
      </c>
      <c r="J165" s="30" t="str">
        <f>IFERROR(IF(VLOOKUP(Table35[[#This Row],[VAT rate]],'VAT rates'!B:E,3,FALSE)="Y",Table35[[#This Row],[Gross 
amount]],"-"),"-")</f>
        <v>-</v>
      </c>
      <c r="K165" s="46"/>
      <c r="L165" s="100"/>
    </row>
    <row r="166" spans="1:12">
      <c r="A166" s="41"/>
      <c r="B166" s="41"/>
      <c r="C166" s="46"/>
      <c r="D166" s="46"/>
      <c r="E166" s="46"/>
      <c r="F166" s="62"/>
      <c r="G166" s="63"/>
      <c r="H166" s="30">
        <f>Table35[[#This Row],[Gross 
amount]]-Table35[[#This Row],[Net 
amount   ]]</f>
        <v>0</v>
      </c>
      <c r="I166" s="30">
        <f>IFERROR(G166/(SUMIF(Table1[[VAT rate description ]],Table35[[#This Row],[VAT rate]],Table1[Factor])),G166)</f>
        <v>0</v>
      </c>
      <c r="J166" s="30" t="str">
        <f>IFERROR(IF(VLOOKUP(Table35[[#This Row],[VAT rate]],'VAT rates'!B:E,3,FALSE)="Y",Table35[[#This Row],[Gross 
amount]],"-"),"-")</f>
        <v>-</v>
      </c>
      <c r="K166" s="46"/>
      <c r="L166" s="100"/>
    </row>
    <row r="167" spans="1:12">
      <c r="A167" s="41"/>
      <c r="B167" s="41"/>
      <c r="C167" s="46"/>
      <c r="D167" s="46"/>
      <c r="E167" s="46"/>
      <c r="F167" s="62"/>
      <c r="G167" s="63"/>
      <c r="H167" s="30">
        <f>Table35[[#This Row],[Gross 
amount]]-Table35[[#This Row],[Net 
amount   ]]</f>
        <v>0</v>
      </c>
      <c r="I167" s="30">
        <f>IFERROR(G167/(SUMIF(Table1[[VAT rate description ]],Table35[[#This Row],[VAT rate]],Table1[Factor])),G167)</f>
        <v>0</v>
      </c>
      <c r="J167" s="30" t="str">
        <f>IFERROR(IF(VLOOKUP(Table35[[#This Row],[VAT rate]],'VAT rates'!B:E,3,FALSE)="Y",Table35[[#This Row],[Gross 
amount]],"-"),"-")</f>
        <v>-</v>
      </c>
      <c r="K167" s="46"/>
      <c r="L167" s="100"/>
    </row>
    <row r="168" spans="1:12">
      <c r="A168" s="41"/>
      <c r="B168" s="41"/>
      <c r="C168" s="46"/>
      <c r="D168" s="46"/>
      <c r="E168" s="46"/>
      <c r="F168" s="62"/>
      <c r="G168" s="63"/>
      <c r="H168" s="30">
        <f>Table35[[#This Row],[Gross 
amount]]-Table35[[#This Row],[Net 
amount   ]]</f>
        <v>0</v>
      </c>
      <c r="I168" s="30">
        <f>IFERROR(G168/(SUMIF(Table1[[VAT rate description ]],Table35[[#This Row],[VAT rate]],Table1[Factor])),G168)</f>
        <v>0</v>
      </c>
      <c r="J168" s="30" t="str">
        <f>IFERROR(IF(VLOOKUP(Table35[[#This Row],[VAT rate]],'VAT rates'!B:E,3,FALSE)="Y",Table35[[#This Row],[Gross 
amount]],"-"),"-")</f>
        <v>-</v>
      </c>
      <c r="K168" s="46"/>
      <c r="L168" s="100"/>
    </row>
    <row r="169" spans="1:12">
      <c r="A169" s="41"/>
      <c r="B169" s="41"/>
      <c r="C169" s="46"/>
      <c r="D169" s="46"/>
      <c r="E169" s="46"/>
      <c r="F169" s="62"/>
      <c r="G169" s="63"/>
      <c r="H169" s="30">
        <f>Table35[[#This Row],[Gross 
amount]]-Table35[[#This Row],[Net 
amount   ]]</f>
        <v>0</v>
      </c>
      <c r="I169" s="30">
        <f>IFERROR(G169/(SUMIF(Table1[[VAT rate description ]],Table35[[#This Row],[VAT rate]],Table1[Factor])),G169)</f>
        <v>0</v>
      </c>
      <c r="J169" s="30" t="str">
        <f>IFERROR(IF(VLOOKUP(Table35[[#This Row],[VAT rate]],'VAT rates'!B:E,3,FALSE)="Y",Table35[[#This Row],[Gross 
amount]],"-"),"-")</f>
        <v>-</v>
      </c>
      <c r="K169" s="46"/>
      <c r="L169" s="100"/>
    </row>
    <row r="170" spans="1:12">
      <c r="A170" s="41"/>
      <c r="B170" s="41"/>
      <c r="C170" s="46"/>
      <c r="D170" s="46"/>
      <c r="E170" s="46"/>
      <c r="F170" s="62"/>
      <c r="G170" s="63"/>
      <c r="H170" s="30">
        <f>Table35[[#This Row],[Gross 
amount]]-Table35[[#This Row],[Net 
amount   ]]</f>
        <v>0</v>
      </c>
      <c r="I170" s="30">
        <f>IFERROR(G170/(SUMIF(Table1[[VAT rate description ]],Table35[[#This Row],[VAT rate]],Table1[Factor])),G170)</f>
        <v>0</v>
      </c>
      <c r="J170" s="30" t="str">
        <f>IFERROR(IF(VLOOKUP(Table35[[#This Row],[VAT rate]],'VAT rates'!B:E,3,FALSE)="Y",Table35[[#This Row],[Gross 
amount]],"-"),"-")</f>
        <v>-</v>
      </c>
      <c r="K170" s="46"/>
      <c r="L170" s="100"/>
    </row>
    <row r="171" spans="1:12">
      <c r="A171" s="41"/>
      <c r="B171" s="41"/>
      <c r="C171" s="46"/>
      <c r="D171" s="46"/>
      <c r="E171" s="46"/>
      <c r="F171" s="62"/>
      <c r="G171" s="63"/>
      <c r="H171" s="30">
        <f>Table35[[#This Row],[Gross 
amount]]-Table35[[#This Row],[Net 
amount   ]]</f>
        <v>0</v>
      </c>
      <c r="I171" s="30">
        <f>IFERROR(G171/(SUMIF(Table1[[VAT rate description ]],Table35[[#This Row],[VAT rate]],Table1[Factor])),G171)</f>
        <v>0</v>
      </c>
      <c r="J171" s="30" t="str">
        <f>IFERROR(IF(VLOOKUP(Table35[[#This Row],[VAT rate]],'VAT rates'!B:E,3,FALSE)="Y",Table35[[#This Row],[Gross 
amount]],"-"),"-")</f>
        <v>-</v>
      </c>
      <c r="K171" s="46"/>
      <c r="L171" s="100"/>
    </row>
    <row r="172" spans="1:12">
      <c r="A172" s="41"/>
      <c r="B172" s="41"/>
      <c r="C172" s="46"/>
      <c r="D172" s="46"/>
      <c r="E172" s="46"/>
      <c r="F172" s="62"/>
      <c r="G172" s="63"/>
      <c r="H172" s="30">
        <f>Table35[[#This Row],[Gross 
amount]]-Table35[[#This Row],[Net 
amount   ]]</f>
        <v>0</v>
      </c>
      <c r="I172" s="30">
        <f>IFERROR(G172/(SUMIF(Table1[[VAT rate description ]],Table35[[#This Row],[VAT rate]],Table1[Factor])),G172)</f>
        <v>0</v>
      </c>
      <c r="J172" s="30" t="str">
        <f>IFERROR(IF(VLOOKUP(Table35[[#This Row],[VAT rate]],'VAT rates'!B:E,3,FALSE)="Y",Table35[[#This Row],[Gross 
amount]],"-"),"-")</f>
        <v>-</v>
      </c>
      <c r="K172" s="46"/>
      <c r="L172" s="100"/>
    </row>
    <row r="173" spans="1:12">
      <c r="A173" s="41"/>
      <c r="B173" s="41"/>
      <c r="C173" s="46"/>
      <c r="D173" s="46"/>
      <c r="E173" s="46"/>
      <c r="F173" s="62"/>
      <c r="G173" s="63"/>
      <c r="H173" s="30">
        <f>Table35[[#This Row],[Gross 
amount]]-Table35[[#This Row],[Net 
amount   ]]</f>
        <v>0</v>
      </c>
      <c r="I173" s="30">
        <f>IFERROR(G173/(SUMIF(Table1[[VAT rate description ]],Table35[[#This Row],[VAT rate]],Table1[Factor])),G173)</f>
        <v>0</v>
      </c>
      <c r="J173" s="30" t="str">
        <f>IFERROR(IF(VLOOKUP(Table35[[#This Row],[VAT rate]],'VAT rates'!B:E,3,FALSE)="Y",Table35[[#This Row],[Gross 
amount]],"-"),"-")</f>
        <v>-</v>
      </c>
      <c r="K173" s="46"/>
      <c r="L173" s="100"/>
    </row>
    <row r="174" spans="1:12">
      <c r="A174" s="41"/>
      <c r="B174" s="41"/>
      <c r="C174" s="46"/>
      <c r="D174" s="46"/>
      <c r="E174" s="46"/>
      <c r="F174" s="62"/>
      <c r="G174" s="63"/>
      <c r="H174" s="30">
        <f>Table35[[#This Row],[Gross 
amount]]-Table35[[#This Row],[Net 
amount   ]]</f>
        <v>0</v>
      </c>
      <c r="I174" s="30">
        <f>IFERROR(G174/(SUMIF(Table1[[VAT rate description ]],Table35[[#This Row],[VAT rate]],Table1[Factor])),G174)</f>
        <v>0</v>
      </c>
      <c r="J174" s="30" t="str">
        <f>IFERROR(IF(VLOOKUP(Table35[[#This Row],[VAT rate]],'VAT rates'!B:E,3,FALSE)="Y",Table35[[#This Row],[Gross 
amount]],"-"),"-")</f>
        <v>-</v>
      </c>
      <c r="K174" s="46"/>
      <c r="L174" s="100"/>
    </row>
    <row r="175" spans="1:12">
      <c r="A175" s="41"/>
      <c r="B175" s="41"/>
      <c r="C175" s="46"/>
      <c r="D175" s="46"/>
      <c r="E175" s="46"/>
      <c r="F175" s="62"/>
      <c r="G175" s="63"/>
      <c r="H175" s="30">
        <f>Table35[[#This Row],[Gross 
amount]]-Table35[[#This Row],[Net 
amount   ]]</f>
        <v>0</v>
      </c>
      <c r="I175" s="30">
        <f>IFERROR(G175/(SUMIF(Table1[[VAT rate description ]],Table35[[#This Row],[VAT rate]],Table1[Factor])),G175)</f>
        <v>0</v>
      </c>
      <c r="J175" s="30" t="str">
        <f>IFERROR(IF(VLOOKUP(Table35[[#This Row],[VAT rate]],'VAT rates'!B:E,3,FALSE)="Y",Table35[[#This Row],[Gross 
amount]],"-"),"-")</f>
        <v>-</v>
      </c>
      <c r="K175" s="46"/>
      <c r="L175" s="100"/>
    </row>
    <row r="176" spans="1:12">
      <c r="A176" s="41"/>
      <c r="B176" s="41"/>
      <c r="C176" s="46"/>
      <c r="D176" s="46"/>
      <c r="E176" s="46"/>
      <c r="F176" s="62"/>
      <c r="G176" s="63"/>
      <c r="H176" s="30">
        <f>Table35[[#This Row],[Gross 
amount]]-Table35[[#This Row],[Net 
amount   ]]</f>
        <v>0</v>
      </c>
      <c r="I176" s="30">
        <f>IFERROR(G176/(SUMIF(Table1[[VAT rate description ]],Table35[[#This Row],[VAT rate]],Table1[Factor])),G176)</f>
        <v>0</v>
      </c>
      <c r="J176" s="30" t="str">
        <f>IFERROR(IF(VLOOKUP(Table35[[#This Row],[VAT rate]],'VAT rates'!B:E,3,FALSE)="Y",Table35[[#This Row],[Gross 
amount]],"-"),"-")</f>
        <v>-</v>
      </c>
      <c r="K176" s="46"/>
      <c r="L176" s="100"/>
    </row>
    <row r="177" spans="1:12">
      <c r="A177" s="41"/>
      <c r="B177" s="41"/>
      <c r="C177" s="46"/>
      <c r="D177" s="46"/>
      <c r="E177" s="46"/>
      <c r="F177" s="62"/>
      <c r="G177" s="63"/>
      <c r="H177" s="30">
        <f>Table35[[#This Row],[Gross 
amount]]-Table35[[#This Row],[Net 
amount   ]]</f>
        <v>0</v>
      </c>
      <c r="I177" s="30">
        <f>IFERROR(G177/(SUMIF(Table1[[VAT rate description ]],Table35[[#This Row],[VAT rate]],Table1[Factor])),G177)</f>
        <v>0</v>
      </c>
      <c r="J177" s="30" t="str">
        <f>IFERROR(IF(VLOOKUP(Table35[[#This Row],[VAT rate]],'VAT rates'!B:E,3,FALSE)="Y",Table35[[#This Row],[Gross 
amount]],"-"),"-")</f>
        <v>-</v>
      </c>
      <c r="K177" s="46"/>
      <c r="L177" s="100"/>
    </row>
    <row r="178" spans="1:12">
      <c r="A178" s="41"/>
      <c r="B178" s="41"/>
      <c r="C178" s="46"/>
      <c r="D178" s="46"/>
      <c r="E178" s="46"/>
      <c r="F178" s="62"/>
      <c r="G178" s="63"/>
      <c r="H178" s="30">
        <f>Table35[[#This Row],[Gross 
amount]]-Table35[[#This Row],[Net 
amount   ]]</f>
        <v>0</v>
      </c>
      <c r="I178" s="30">
        <f>IFERROR(G178/(SUMIF(Table1[[VAT rate description ]],Table35[[#This Row],[VAT rate]],Table1[Factor])),G178)</f>
        <v>0</v>
      </c>
      <c r="J178" s="30" t="str">
        <f>IFERROR(IF(VLOOKUP(Table35[[#This Row],[VAT rate]],'VAT rates'!B:E,3,FALSE)="Y",Table35[[#This Row],[Gross 
amount]],"-"),"-")</f>
        <v>-</v>
      </c>
      <c r="K178" s="46"/>
      <c r="L178" s="100"/>
    </row>
    <row r="179" spans="1:12">
      <c r="A179" s="41"/>
      <c r="B179" s="41"/>
      <c r="C179" s="46"/>
      <c r="D179" s="46"/>
      <c r="E179" s="46"/>
      <c r="F179" s="62"/>
      <c r="G179" s="63"/>
      <c r="H179" s="30">
        <f>Table35[[#This Row],[Gross 
amount]]-Table35[[#This Row],[Net 
amount   ]]</f>
        <v>0</v>
      </c>
      <c r="I179" s="30">
        <f>IFERROR(G179/(SUMIF(Table1[[VAT rate description ]],Table35[[#This Row],[VAT rate]],Table1[Factor])),G179)</f>
        <v>0</v>
      </c>
      <c r="J179" s="30" t="str">
        <f>IFERROR(IF(VLOOKUP(Table35[[#This Row],[VAT rate]],'VAT rates'!B:E,3,FALSE)="Y",Table35[[#This Row],[Gross 
amount]],"-"),"-")</f>
        <v>-</v>
      </c>
      <c r="K179" s="46"/>
      <c r="L179" s="100"/>
    </row>
    <row r="180" spans="1:12">
      <c r="A180" s="41"/>
      <c r="B180" s="41"/>
      <c r="C180" s="46"/>
      <c r="D180" s="46"/>
      <c r="E180" s="46"/>
      <c r="F180" s="58"/>
      <c r="G180" s="63"/>
      <c r="H180" s="30">
        <f>Table35[[#This Row],[Gross 
amount]]-Table35[[#This Row],[Net 
amount   ]]</f>
        <v>0</v>
      </c>
      <c r="I180" s="30">
        <f>IFERROR(G180/(SUMIF(Table1[[VAT rate description ]],Table35[[#This Row],[VAT rate]],Table1[Factor])),G180)</f>
        <v>0</v>
      </c>
      <c r="J180" s="30" t="str">
        <f>IFERROR(IF(VLOOKUP(Table35[[#This Row],[VAT rate]],'VAT rates'!B:E,3,FALSE)="Y",Table35[[#This Row],[Gross 
amount]],"-"),"-")</f>
        <v>-</v>
      </c>
      <c r="K180" s="46"/>
      <c r="L180" s="100"/>
    </row>
    <row r="181" spans="1:12">
      <c r="A181" s="41"/>
      <c r="B181" s="41"/>
      <c r="C181" s="46"/>
      <c r="D181" s="46"/>
      <c r="E181" s="46"/>
      <c r="F181" s="58"/>
      <c r="G181" s="45"/>
      <c r="H181" s="30">
        <f>Table35[[#This Row],[Gross 
amount]]-Table35[[#This Row],[Net 
amount   ]]</f>
        <v>0</v>
      </c>
      <c r="I181" s="30">
        <f>IFERROR(G181/(SUMIF(Table1[[VAT rate description ]],Table35[[#This Row],[VAT rate]],Table1[Factor])),G181)</f>
        <v>0</v>
      </c>
      <c r="J181" s="30" t="str">
        <f>IFERROR(IF(VLOOKUP(Table35[[#This Row],[VAT rate]],'VAT rates'!B:E,3,FALSE)="Y",Table35[[#This Row],[Gross 
amount]],"-"),"-")</f>
        <v>-</v>
      </c>
      <c r="K181" s="46"/>
      <c r="L181" s="100"/>
    </row>
    <row r="182" spans="1:12">
      <c r="A182" s="41"/>
      <c r="B182" s="41"/>
      <c r="C182" s="46"/>
      <c r="D182" s="46"/>
      <c r="E182" s="46"/>
      <c r="F182" s="58"/>
      <c r="G182" s="45"/>
      <c r="H182" s="30">
        <f>Table35[[#This Row],[Gross 
amount]]-Table35[[#This Row],[Net 
amount   ]]</f>
        <v>0</v>
      </c>
      <c r="I182" s="30">
        <f>IFERROR(G182/(SUMIF(Table1[[VAT rate description ]],Table35[[#This Row],[VAT rate]],Table1[Factor])),G182)</f>
        <v>0</v>
      </c>
      <c r="J182" s="30" t="str">
        <f>IFERROR(IF(VLOOKUP(Table35[[#This Row],[VAT rate]],'VAT rates'!B:E,3,FALSE)="Y",Table35[[#This Row],[Gross 
amount]],"-"),"-")</f>
        <v>-</v>
      </c>
      <c r="K182" s="46"/>
      <c r="L182" s="100"/>
    </row>
    <row r="183" spans="1:12">
      <c r="A183" s="41"/>
      <c r="B183" s="41"/>
      <c r="C183" s="46"/>
      <c r="D183" s="46"/>
      <c r="E183" s="46"/>
      <c r="F183" s="58"/>
      <c r="G183" s="45"/>
      <c r="H183" s="30">
        <f>Table35[[#This Row],[Gross 
amount]]-Table35[[#This Row],[Net 
amount   ]]</f>
        <v>0</v>
      </c>
      <c r="I183" s="30">
        <f>IFERROR(G183/(SUMIF(Table1[[VAT rate description ]],Table35[[#This Row],[VAT rate]],Table1[Factor])),G183)</f>
        <v>0</v>
      </c>
      <c r="J183" s="30" t="str">
        <f>IFERROR(IF(VLOOKUP(Table35[[#This Row],[VAT rate]],'VAT rates'!B:E,3,FALSE)="Y",Table35[[#This Row],[Gross 
amount]],"-"),"-")</f>
        <v>-</v>
      </c>
      <c r="K183" s="46"/>
      <c r="L183" s="100"/>
    </row>
    <row r="184" spans="1:12">
      <c r="A184" s="41"/>
      <c r="B184" s="41"/>
      <c r="C184" s="46"/>
      <c r="D184" s="46"/>
      <c r="E184" s="46"/>
      <c r="F184" s="58"/>
      <c r="G184" s="45"/>
      <c r="H184" s="30">
        <f>Table35[[#This Row],[Gross 
amount]]-Table35[[#This Row],[Net 
amount   ]]</f>
        <v>0</v>
      </c>
      <c r="I184" s="30">
        <f>IFERROR(G184/(SUMIF(Table1[[VAT rate description ]],Table35[[#This Row],[VAT rate]],Table1[Factor])),G184)</f>
        <v>0</v>
      </c>
      <c r="J184" s="30" t="str">
        <f>IFERROR(IF(VLOOKUP(Table35[[#This Row],[VAT rate]],'VAT rates'!B:E,3,FALSE)="Y",Table35[[#This Row],[Gross 
amount]],"-"),"-")</f>
        <v>-</v>
      </c>
      <c r="K184" s="46"/>
      <c r="L184" s="100"/>
    </row>
    <row r="185" spans="1:12">
      <c r="A185" s="41"/>
      <c r="B185" s="41"/>
      <c r="C185" s="46"/>
      <c r="D185" s="46"/>
      <c r="E185" s="46"/>
      <c r="F185" s="58"/>
      <c r="G185" s="45"/>
      <c r="H185" s="30">
        <f>Table35[[#This Row],[Gross 
amount]]-Table35[[#This Row],[Net 
amount   ]]</f>
        <v>0</v>
      </c>
      <c r="I185" s="30">
        <f>IFERROR(G185/(SUMIF(Table1[[VAT rate description ]],Table35[[#This Row],[VAT rate]],Table1[Factor])),G185)</f>
        <v>0</v>
      </c>
      <c r="J185" s="30" t="str">
        <f>IFERROR(IF(VLOOKUP(Table35[[#This Row],[VAT rate]],'VAT rates'!B:E,3,FALSE)="Y",Table35[[#This Row],[Gross 
amount]],"-"),"-")</f>
        <v>-</v>
      </c>
      <c r="K185" s="46"/>
      <c r="L185" s="100"/>
    </row>
    <row r="186" spans="1:12">
      <c r="A186" s="41"/>
      <c r="B186" s="41"/>
      <c r="C186" s="46"/>
      <c r="D186" s="46"/>
      <c r="E186" s="46"/>
      <c r="F186" s="58"/>
      <c r="G186" s="45"/>
      <c r="H186" s="30">
        <f>Table35[[#This Row],[Gross 
amount]]-Table35[[#This Row],[Net 
amount   ]]</f>
        <v>0</v>
      </c>
      <c r="I186" s="30">
        <f>IFERROR(G186/(SUMIF(Table1[[VAT rate description ]],Table35[[#This Row],[VAT rate]],Table1[Factor])),G186)</f>
        <v>0</v>
      </c>
      <c r="J186" s="30" t="str">
        <f>IFERROR(IF(VLOOKUP(Table35[[#This Row],[VAT rate]],'VAT rates'!B:E,3,FALSE)="Y",Table35[[#This Row],[Gross 
amount]],"-"),"-")</f>
        <v>-</v>
      </c>
      <c r="K186" s="46"/>
      <c r="L186" s="100"/>
    </row>
    <row r="187" spans="1:12">
      <c r="A187" s="41"/>
      <c r="B187" s="41"/>
      <c r="C187" s="46"/>
      <c r="D187" s="46"/>
      <c r="E187" s="46"/>
      <c r="F187" s="58"/>
      <c r="G187" s="45"/>
      <c r="H187" s="30">
        <f>Table35[[#This Row],[Gross 
amount]]-Table35[[#This Row],[Net 
amount   ]]</f>
        <v>0</v>
      </c>
      <c r="I187" s="30">
        <f>IFERROR(G187/(SUMIF(Table1[[VAT rate description ]],Table35[[#This Row],[VAT rate]],Table1[Factor])),G187)</f>
        <v>0</v>
      </c>
      <c r="J187" s="30" t="str">
        <f>IFERROR(IF(VLOOKUP(Table35[[#This Row],[VAT rate]],'VAT rates'!B:E,3,FALSE)="Y",Table35[[#This Row],[Gross 
amount]],"-"),"-")</f>
        <v>-</v>
      </c>
      <c r="K187" s="46"/>
      <c r="L187" s="100"/>
    </row>
    <row r="188" spans="1:12">
      <c r="A188" s="41"/>
      <c r="B188" s="41"/>
      <c r="C188" s="46"/>
      <c r="D188" s="46"/>
      <c r="E188" s="46"/>
      <c r="F188" s="58"/>
      <c r="G188" s="45"/>
      <c r="H188" s="30">
        <f>Table35[[#This Row],[Gross 
amount]]-Table35[[#This Row],[Net 
amount   ]]</f>
        <v>0</v>
      </c>
      <c r="I188" s="30">
        <f>IFERROR(G188/(SUMIF(Table1[[VAT rate description ]],Table35[[#This Row],[VAT rate]],Table1[Factor])),G188)</f>
        <v>0</v>
      </c>
      <c r="J188" s="30" t="str">
        <f>IFERROR(IF(VLOOKUP(Table35[[#This Row],[VAT rate]],'VAT rates'!B:E,3,FALSE)="Y",Table35[[#This Row],[Gross 
amount]],"-"),"-")</f>
        <v>-</v>
      </c>
      <c r="K188" s="46"/>
      <c r="L188" s="100"/>
    </row>
    <row r="189" spans="1:12">
      <c r="A189" s="41"/>
      <c r="B189" s="41"/>
      <c r="C189" s="46"/>
      <c r="D189" s="46"/>
      <c r="E189" s="46"/>
      <c r="F189" s="58"/>
      <c r="G189" s="45"/>
      <c r="H189" s="30">
        <f>Table35[[#This Row],[Gross 
amount]]-Table35[[#This Row],[Net 
amount   ]]</f>
        <v>0</v>
      </c>
      <c r="I189" s="30">
        <f>IFERROR(G189/(SUMIF(Table1[[VAT rate description ]],Table35[[#This Row],[VAT rate]],Table1[Factor])),G189)</f>
        <v>0</v>
      </c>
      <c r="J189" s="30" t="str">
        <f>IFERROR(IF(VLOOKUP(Table35[[#This Row],[VAT rate]],'VAT rates'!B:E,3,FALSE)="Y",Table35[[#This Row],[Gross 
amount]],"-"),"-")</f>
        <v>-</v>
      </c>
      <c r="K189" s="46"/>
      <c r="L189" s="100"/>
    </row>
    <row r="190" spans="1:12">
      <c r="A190" s="41"/>
      <c r="B190" s="41"/>
      <c r="C190" s="46"/>
      <c r="D190" s="46"/>
      <c r="E190" s="46"/>
      <c r="F190" s="58"/>
      <c r="G190" s="45"/>
      <c r="H190" s="30">
        <f>Table35[[#This Row],[Gross 
amount]]-Table35[[#This Row],[Net 
amount   ]]</f>
        <v>0</v>
      </c>
      <c r="I190" s="30">
        <f>IFERROR(G190/(SUMIF(Table1[[VAT rate description ]],Table35[[#This Row],[VAT rate]],Table1[Factor])),G190)</f>
        <v>0</v>
      </c>
      <c r="J190" s="30" t="str">
        <f>IFERROR(IF(VLOOKUP(Table35[[#This Row],[VAT rate]],'VAT rates'!B:E,3,FALSE)="Y",Table35[[#This Row],[Gross 
amount]],"-"),"-")</f>
        <v>-</v>
      </c>
      <c r="K190" s="46"/>
      <c r="L190" s="100"/>
    </row>
    <row r="191" spans="1:12">
      <c r="A191" s="41"/>
      <c r="B191" s="41"/>
      <c r="C191" s="46"/>
      <c r="D191" s="46"/>
      <c r="E191" s="46"/>
      <c r="F191" s="58"/>
      <c r="G191" s="45"/>
      <c r="H191" s="30">
        <f>Table35[[#This Row],[Gross 
amount]]-Table35[[#This Row],[Net 
amount   ]]</f>
        <v>0</v>
      </c>
      <c r="I191" s="30">
        <f>IFERROR(G191/(SUMIF(Table1[[VAT rate description ]],Table35[[#This Row],[VAT rate]],Table1[Factor])),G191)</f>
        <v>0</v>
      </c>
      <c r="J191" s="30" t="str">
        <f>IFERROR(IF(VLOOKUP(Table35[[#This Row],[VAT rate]],'VAT rates'!B:E,3,FALSE)="Y",Table35[[#This Row],[Gross 
amount]],"-"),"-")</f>
        <v>-</v>
      </c>
      <c r="K191" s="46"/>
      <c r="L191" s="100"/>
    </row>
    <row r="192" spans="1:12">
      <c r="A192" s="41"/>
      <c r="B192" s="41"/>
      <c r="C192" s="46"/>
      <c r="D192" s="46"/>
      <c r="E192" s="46"/>
      <c r="F192" s="58"/>
      <c r="G192" s="45"/>
      <c r="H192" s="30">
        <f>Table35[[#This Row],[Gross 
amount]]-Table35[[#This Row],[Net 
amount   ]]</f>
        <v>0</v>
      </c>
      <c r="I192" s="30">
        <f>IFERROR(G192/(SUMIF(Table1[[VAT rate description ]],Table35[[#This Row],[VAT rate]],Table1[Factor])),G192)</f>
        <v>0</v>
      </c>
      <c r="J192" s="30" t="str">
        <f>IFERROR(IF(VLOOKUP(Table35[[#This Row],[VAT rate]],'VAT rates'!B:E,3,FALSE)="Y",Table35[[#This Row],[Gross 
amount]],"-"),"-")</f>
        <v>-</v>
      </c>
      <c r="K192" s="46"/>
      <c r="L192" s="100"/>
    </row>
    <row r="193" spans="1:12">
      <c r="A193" s="41"/>
      <c r="B193" s="41"/>
      <c r="C193" s="46"/>
      <c r="D193" s="46"/>
      <c r="E193" s="46"/>
      <c r="F193" s="58"/>
      <c r="G193" s="45"/>
      <c r="H193" s="30">
        <f>Table35[[#This Row],[Gross 
amount]]-Table35[[#This Row],[Net 
amount   ]]</f>
        <v>0</v>
      </c>
      <c r="I193" s="30">
        <f>IFERROR(G193/(SUMIF(Table1[[VAT rate description ]],Table35[[#This Row],[VAT rate]],Table1[Factor])),G193)</f>
        <v>0</v>
      </c>
      <c r="J193" s="30" t="str">
        <f>IFERROR(IF(VLOOKUP(Table35[[#This Row],[VAT rate]],'VAT rates'!B:E,3,FALSE)="Y",Table35[[#This Row],[Gross 
amount]],"-"),"-")</f>
        <v>-</v>
      </c>
      <c r="K193" s="46"/>
      <c r="L193" s="100"/>
    </row>
    <row r="194" spans="1:12">
      <c r="A194" s="41"/>
      <c r="B194" s="41"/>
      <c r="C194" s="46"/>
      <c r="D194" s="46"/>
      <c r="E194" s="46"/>
      <c r="F194" s="58"/>
      <c r="G194" s="45"/>
      <c r="H194" s="30">
        <f>Table35[[#This Row],[Gross 
amount]]-Table35[[#This Row],[Net 
amount   ]]</f>
        <v>0</v>
      </c>
      <c r="I194" s="30">
        <f>IFERROR(G194/(SUMIF(Table1[[VAT rate description ]],Table35[[#This Row],[VAT rate]],Table1[Factor])),G194)</f>
        <v>0</v>
      </c>
      <c r="J194" s="30" t="str">
        <f>IFERROR(IF(VLOOKUP(Table35[[#This Row],[VAT rate]],'VAT rates'!B:E,3,FALSE)="Y",Table35[[#This Row],[Gross 
amount]],"-"),"-")</f>
        <v>-</v>
      </c>
      <c r="K194" s="46"/>
      <c r="L194" s="100"/>
    </row>
    <row r="195" spans="1:12">
      <c r="A195" s="41"/>
      <c r="B195" s="41"/>
      <c r="C195" s="46"/>
      <c r="D195" s="46"/>
      <c r="E195" s="46"/>
      <c r="F195" s="58"/>
      <c r="G195" s="45"/>
      <c r="H195" s="30">
        <f>Table35[[#This Row],[Gross 
amount]]-Table35[[#This Row],[Net 
amount   ]]</f>
        <v>0</v>
      </c>
      <c r="I195" s="30">
        <f>IFERROR(G195/(SUMIF(Table1[[VAT rate description ]],Table35[[#This Row],[VAT rate]],Table1[Factor])),G195)</f>
        <v>0</v>
      </c>
      <c r="J195" s="30" t="str">
        <f>IFERROR(IF(VLOOKUP(Table35[[#This Row],[VAT rate]],'VAT rates'!B:E,3,FALSE)="Y",Table35[[#This Row],[Gross 
amount]],"-"),"-")</f>
        <v>-</v>
      </c>
      <c r="K195" s="46"/>
      <c r="L195" s="100"/>
    </row>
    <row r="196" spans="1:12">
      <c r="A196" s="41"/>
      <c r="B196" s="41"/>
      <c r="C196" s="46"/>
      <c r="D196" s="46"/>
      <c r="E196" s="46"/>
      <c r="F196" s="58"/>
      <c r="G196" s="45"/>
      <c r="H196" s="30">
        <f>Table35[[#This Row],[Gross 
amount]]-Table35[[#This Row],[Net 
amount   ]]</f>
        <v>0</v>
      </c>
      <c r="I196" s="30">
        <f>IFERROR(G196/(SUMIF(Table1[[VAT rate description ]],Table35[[#This Row],[VAT rate]],Table1[Factor])),G196)</f>
        <v>0</v>
      </c>
      <c r="J196" s="30" t="str">
        <f>IFERROR(IF(VLOOKUP(Table35[[#This Row],[VAT rate]],'VAT rates'!B:E,3,FALSE)="Y",Table35[[#This Row],[Gross 
amount]],"-"),"-")</f>
        <v>-</v>
      </c>
      <c r="K196" s="46"/>
      <c r="L196" s="100"/>
    </row>
    <row r="197" spans="1:12">
      <c r="A197" s="41"/>
      <c r="B197" s="41"/>
      <c r="C197" s="46"/>
      <c r="D197" s="46"/>
      <c r="E197" s="46"/>
      <c r="F197" s="58"/>
      <c r="G197" s="45"/>
      <c r="H197" s="30">
        <f>Table35[[#This Row],[Gross 
amount]]-Table35[[#This Row],[Net 
amount   ]]</f>
        <v>0</v>
      </c>
      <c r="I197" s="30">
        <f>IFERROR(G197/(SUMIF(Table1[[VAT rate description ]],Table35[[#This Row],[VAT rate]],Table1[Factor])),G197)</f>
        <v>0</v>
      </c>
      <c r="J197" s="30" t="str">
        <f>IFERROR(IF(VLOOKUP(Table35[[#This Row],[VAT rate]],'VAT rates'!B:E,3,FALSE)="Y",Table35[[#This Row],[Gross 
amount]],"-"),"-")</f>
        <v>-</v>
      </c>
      <c r="K197" s="46"/>
      <c r="L197" s="100"/>
    </row>
    <row r="198" spans="1:12">
      <c r="A198" s="41"/>
      <c r="B198" s="41"/>
      <c r="C198" s="46"/>
      <c r="D198" s="46"/>
      <c r="E198" s="46"/>
      <c r="F198" s="58"/>
      <c r="G198" s="45"/>
      <c r="H198" s="30">
        <f>Table35[[#This Row],[Gross 
amount]]-Table35[[#This Row],[Net 
amount   ]]</f>
        <v>0</v>
      </c>
      <c r="I198" s="30">
        <f>IFERROR(G198/(SUMIF(Table1[[VAT rate description ]],Table35[[#This Row],[VAT rate]],Table1[Factor])),G198)</f>
        <v>0</v>
      </c>
      <c r="J198" s="30" t="str">
        <f>IFERROR(IF(VLOOKUP(Table35[[#This Row],[VAT rate]],'VAT rates'!B:E,3,FALSE)="Y",Table35[[#This Row],[Gross 
amount]],"-"),"-")</f>
        <v>-</v>
      </c>
      <c r="K198" s="46"/>
      <c r="L198" s="100"/>
    </row>
    <row r="199" spans="1:12">
      <c r="A199" s="41"/>
      <c r="B199" s="41"/>
      <c r="C199" s="46"/>
      <c r="D199" s="46"/>
      <c r="E199" s="46"/>
      <c r="F199" s="58"/>
      <c r="G199" s="45"/>
      <c r="H199" s="30">
        <f>Table35[[#This Row],[Gross 
amount]]-Table35[[#This Row],[Net 
amount   ]]</f>
        <v>0</v>
      </c>
      <c r="I199" s="30">
        <f>IFERROR(G199/(SUMIF(Table1[[VAT rate description ]],Table35[[#This Row],[VAT rate]],Table1[Factor])),G199)</f>
        <v>0</v>
      </c>
      <c r="J199" s="30" t="str">
        <f>IFERROR(IF(VLOOKUP(Table35[[#This Row],[VAT rate]],'VAT rates'!B:E,3,FALSE)="Y",Table35[[#This Row],[Gross 
amount]],"-"),"-")</f>
        <v>-</v>
      </c>
      <c r="K199" s="46"/>
      <c r="L199" s="100"/>
    </row>
    <row r="200" spans="1:12">
      <c r="A200" s="41"/>
      <c r="B200" s="41"/>
      <c r="C200" s="46"/>
      <c r="D200" s="46"/>
      <c r="E200" s="46"/>
      <c r="F200" s="58"/>
      <c r="G200" s="63"/>
      <c r="H200" s="30">
        <f>Table35[[#This Row],[Gross 
amount]]-Table35[[#This Row],[Net 
amount   ]]</f>
        <v>0</v>
      </c>
      <c r="I200" s="30">
        <f>IFERROR(G200/(SUMIF(Table1[[VAT rate description ]],Table35[[#This Row],[VAT rate]],Table1[Factor])),G200)</f>
        <v>0</v>
      </c>
      <c r="J200" s="30" t="str">
        <f>IFERROR(IF(VLOOKUP(Table35[[#This Row],[VAT rate]],'VAT rates'!B:E,3,FALSE)="Y",Table35[[#This Row],[Gross 
amount]],"-"),"-")</f>
        <v>-</v>
      </c>
      <c r="K200" s="46"/>
      <c r="L200" s="100"/>
    </row>
    <row r="201" spans="1:12">
      <c r="A201" s="41"/>
      <c r="B201" s="41"/>
      <c r="C201" s="46"/>
      <c r="D201" s="46"/>
      <c r="E201" s="46"/>
      <c r="F201" s="58"/>
      <c r="G201" s="63"/>
      <c r="H201" s="30">
        <f>Table35[[#This Row],[Gross 
amount]]-Table35[[#This Row],[Net 
amount   ]]</f>
        <v>0</v>
      </c>
      <c r="I201" s="30">
        <f>IFERROR(G201/(SUMIF(Table1[[VAT rate description ]],Table35[[#This Row],[VAT rate]],Table1[Factor])),G201)</f>
        <v>0</v>
      </c>
      <c r="J201" s="30" t="str">
        <f>IFERROR(IF(VLOOKUP(Table35[[#This Row],[VAT rate]],'VAT rates'!B:E,3,FALSE)="Y",Table35[[#This Row],[Gross 
amount]],"-"),"-")</f>
        <v>-</v>
      </c>
      <c r="K201" s="46"/>
      <c r="L201" s="100"/>
    </row>
    <row r="202" spans="1:12">
      <c r="A202" s="41"/>
      <c r="B202" s="41"/>
      <c r="C202" s="46"/>
      <c r="D202" s="46"/>
      <c r="E202" s="46"/>
      <c r="F202" s="58"/>
      <c r="G202" s="45"/>
      <c r="H202" s="30">
        <f>Table35[[#This Row],[Gross 
amount]]-Table35[[#This Row],[Net 
amount   ]]</f>
        <v>0</v>
      </c>
      <c r="I202" s="30">
        <f>IFERROR(G202/(SUMIF(Table1[[VAT rate description ]],Table35[[#This Row],[VAT rate]],Table1[Factor])),G202)</f>
        <v>0</v>
      </c>
      <c r="J202" s="30" t="str">
        <f>IFERROR(IF(VLOOKUP(Table35[[#This Row],[VAT rate]],'VAT rates'!B:E,3,FALSE)="Y",Table35[[#This Row],[Gross 
amount]],"-"),"-")</f>
        <v>-</v>
      </c>
      <c r="K202" s="46"/>
      <c r="L202" s="100"/>
    </row>
    <row r="203" spans="1:12">
      <c r="A203" s="48"/>
      <c r="B203" s="48"/>
      <c r="C203" s="49"/>
      <c r="D203" s="49"/>
      <c r="E203" s="46"/>
      <c r="F203" s="58"/>
      <c r="G203" s="50"/>
      <c r="H203" s="30">
        <f>Table35[[#This Row],[Gross 
amount]]-Table35[[#This Row],[Net 
amount   ]]</f>
        <v>0</v>
      </c>
      <c r="I203" s="30">
        <f>IFERROR(G203/(SUMIF(Table1[[VAT rate description ]],Table35[[#This Row],[VAT rate]],Table1[Factor])),G203)</f>
        <v>0</v>
      </c>
      <c r="J203" s="30" t="str">
        <f>IFERROR(IF(VLOOKUP(Table35[[#This Row],[VAT rate]],'VAT rates'!B:E,3,FALSE)="Y",Table35[[#This Row],[Gross 
amount]],"-"),"-")</f>
        <v>-</v>
      </c>
      <c r="K203" s="46"/>
      <c r="L203" s="101"/>
    </row>
    <row r="204" spans="1:12" ht="39.950000000000003" customHeight="1">
      <c r="A204" s="98" t="s">
        <v>150</v>
      </c>
      <c r="B204" s="98"/>
      <c r="C204" s="98"/>
      <c r="D204" s="98"/>
      <c r="E204" s="98"/>
      <c r="F204" s="98"/>
      <c r="G204" s="98"/>
      <c r="H204" s="99"/>
      <c r="I204" s="99"/>
      <c r="J204" s="99"/>
      <c r="K204" s="99"/>
    </row>
  </sheetData>
  <sheetProtection sheet="1" formatCells="0" formatColumns="0" formatRows="0" insertColumns="0" insertRows="0" insertHyperlinks="0" deleteColumns="0" deleteRows="0" sort="0" autoFilter="0" pivotTables="0"/>
  <dataConsolidate/>
  <mergeCells count="3">
    <mergeCell ref="B4:D4"/>
    <mergeCell ref="B5:D5"/>
    <mergeCell ref="B6:D6"/>
  </mergeCells>
  <phoneticPr fontId="36" type="noConversion"/>
  <dataValidations count="1">
    <dataValidation type="date" allowBlank="1" showInputMessage="1" showErrorMessage="1" error="Please enter a valid date" sqref="A12:A203" xr:uid="{1A8E1064-7E40-4F47-B3F3-E26E8DD2D408}">
      <formula1>36526</formula1>
      <formula2>73050</formula2>
    </dataValidation>
  </dataValidations>
  <hyperlinks>
    <hyperlink ref="A10" r:id="rId1" location=":~:text=To%20insert%20a%20single%20row,selection%20and%20click%20Insert%20Rows." display="The totals are calculated from amounts in rows 11 to 32. Please insert rows within these row numbers to ensure amounts continue to be included in the totals. See help for how to 'Insert'." xr:uid="{00000000-0004-0000-0400-000000000000}"/>
  </hyperlinks>
  <pageMargins left="0.23622047244094491" right="0.23622047244094491" top="0.74803149606299213" bottom="0.74803149606299213" header="0.31496062992125984" footer="0.31496062992125984"/>
  <pageSetup paperSize="9" scale="78" fitToHeight="0" orientation="landscape" r:id="rId2"/>
  <headerFooter>
    <oddHeader>&amp;L&amp;"-,Bold"&amp;16MTD TRANSACTIONS&amp;R&amp;G</oddHeader>
    <oddFooter>&amp;C&amp;G&amp;R&amp;P of &amp;N</oddFooter>
  </headerFooter>
  <legacyDrawingHF r:id="rId3"/>
  <tableParts count="1">
    <tablePart r:id="rId4"/>
  </tableParts>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400-000003000000}">
          <x14:formula1>
            <xm:f>'VAT rates'!$B$6:$B$10</xm:f>
          </x14:formula1>
          <xm:sqref>E12</xm:sqref>
        </x14:dataValidation>
        <x14:dataValidation type="list" allowBlank="1" showInputMessage="1" showErrorMessage="1" xr:uid="{00000000-0002-0000-0400-000002000000}">
          <x14:formula1>
            <xm:f>'VAT rates'!$B$6:$B$12</xm:f>
          </x14:formula1>
          <xm:sqref>E13:E203</xm:sqref>
        </x14:dataValidation>
        <x14:dataValidation type="list" allowBlank="1" showInputMessage="1" showErrorMessage="1" xr:uid="{00000000-0002-0000-0400-000000000000}">
          <x14:formula1>
            <xm:f>'Business filing codes'!$B$9:$B$24</xm:f>
          </x14:formula1>
          <xm:sqref>F12:F203</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dimension ref="B2:E16"/>
  <sheetViews>
    <sheetView showGridLines="0" zoomScaleNormal="100" workbookViewId="0"/>
  </sheetViews>
  <sheetFormatPr defaultColWidth="9.140625" defaultRowHeight="12.75"/>
  <cols>
    <col min="1" max="1" width="4.140625" style="10" customWidth="1"/>
    <col min="2" max="2" width="29.140625" style="10" bestFit="1" customWidth="1"/>
    <col min="3" max="3" width="24.42578125" style="16" customWidth="1"/>
    <col min="4" max="4" width="23.85546875" style="10" customWidth="1"/>
    <col min="5" max="5" width="11.42578125" style="10" bestFit="1" customWidth="1"/>
    <col min="6" max="16384" width="9.140625" style="10"/>
  </cols>
  <sheetData>
    <row r="2" spans="2:5" ht="20.25">
      <c r="B2" s="8" t="s">
        <v>134</v>
      </c>
    </row>
    <row r="3" spans="2:5" ht="39" customHeight="1">
      <c r="B3" s="80" t="s">
        <v>135</v>
      </c>
      <c r="C3" s="80"/>
      <c r="D3" s="80"/>
      <c r="E3" s="80"/>
    </row>
    <row r="5" spans="2:5" ht="25.5">
      <c r="B5" s="109" t="s">
        <v>136</v>
      </c>
      <c r="C5" s="113" t="s">
        <v>137</v>
      </c>
      <c r="D5" s="113" t="s">
        <v>138</v>
      </c>
      <c r="E5" s="114" t="s">
        <v>139</v>
      </c>
    </row>
    <row r="6" spans="2:5">
      <c r="B6" s="115" t="s">
        <v>85</v>
      </c>
      <c r="C6" s="116">
        <v>0.2</v>
      </c>
      <c r="D6" s="117"/>
      <c r="E6" s="118">
        <v>1.2</v>
      </c>
    </row>
    <row r="7" spans="2:5">
      <c r="B7" s="119" t="s">
        <v>97</v>
      </c>
      <c r="C7" s="120">
        <v>0</v>
      </c>
      <c r="D7" s="117"/>
      <c r="E7" s="118">
        <v>1</v>
      </c>
    </row>
    <row r="8" spans="2:5">
      <c r="B8" s="119" t="s">
        <v>113</v>
      </c>
      <c r="C8" s="120">
        <v>0.05</v>
      </c>
      <c r="D8" s="117"/>
      <c r="E8" s="118">
        <v>1.05</v>
      </c>
    </row>
    <row r="9" spans="2:5">
      <c r="B9" s="121" t="s">
        <v>122</v>
      </c>
      <c r="C9" s="120"/>
      <c r="D9" s="117"/>
      <c r="E9" s="122">
        <v>1</v>
      </c>
    </row>
    <row r="10" spans="2:5">
      <c r="B10" s="119" t="s">
        <v>88</v>
      </c>
      <c r="C10" s="120"/>
      <c r="D10" s="117" t="s">
        <v>140</v>
      </c>
      <c r="E10" s="122">
        <v>1</v>
      </c>
    </row>
    <row r="11" spans="2:5">
      <c r="B11" s="119" t="s">
        <v>94</v>
      </c>
      <c r="C11" s="123">
        <v>0.125</v>
      </c>
      <c r="D11" s="117"/>
      <c r="E11" s="118">
        <v>1.125</v>
      </c>
    </row>
    <row r="12" spans="2:5">
      <c r="B12" s="119" t="s">
        <v>91</v>
      </c>
      <c r="C12" s="120" t="s">
        <v>141</v>
      </c>
      <c r="D12" s="120"/>
      <c r="E12" s="122"/>
    </row>
    <row r="13" spans="2:5">
      <c r="B13" s="121" t="s">
        <v>151</v>
      </c>
      <c r="C13" s="124">
        <v>0</v>
      </c>
      <c r="D13" s="124"/>
      <c r="E13" s="125">
        <v>1</v>
      </c>
    </row>
    <row r="15" spans="2:5">
      <c r="B15" s="10" t="s">
        <v>142</v>
      </c>
    </row>
    <row r="16" spans="2:5" ht="15">
      <c r="B16" s="64" t="s">
        <v>143</v>
      </c>
    </row>
  </sheetData>
  <sheetProtection sheet="1" formatCells="0" formatColumns="0" formatRows="0" insertColumns="0" insertRows="0" insertHyperlinks="0" deleteColumns="0" deleteRows="0" sort="0" autoFilter="0" pivotTables="0"/>
  <mergeCells count="1">
    <mergeCell ref="B3:E3"/>
  </mergeCells>
  <hyperlinks>
    <hyperlink ref="B16" r:id="rId1" location="vat-on-goods-sold" display="HMRC guidance" xr:uid="{00000000-0004-0000-0500-000000000000}"/>
  </hyperlinks>
  <pageMargins left="0.47244094488188981" right="0.47244094488188981" top="0.94488188976377963" bottom="0.74803149606299213" header="0.31496062992125984" footer="0.31496062992125984"/>
  <pageSetup paperSize="9" orientation="landscape" r:id="rId2"/>
  <headerFooter>
    <oddHeader>&amp;LMTD TRANSACTIONS&amp;R&amp;G</oddHeader>
    <oddFooter>&amp;C&amp;G&amp;R&amp;P of &amp;N</oddFooter>
  </headerFooter>
  <legacyDrawingHF r:id="rId3"/>
  <tableParts count="1">
    <tablePart r:id="rId4"/>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H24"/>
  <sheetViews>
    <sheetView showGridLines="0" zoomScaleNormal="100" workbookViewId="0"/>
  </sheetViews>
  <sheetFormatPr defaultColWidth="9.140625" defaultRowHeight="12.75"/>
  <cols>
    <col min="1" max="1" width="4.140625" style="10" customWidth="1"/>
    <col min="2" max="2" width="29.140625" style="10" bestFit="1" customWidth="1"/>
    <col min="3" max="3" width="24.42578125" style="16" customWidth="1"/>
    <col min="4" max="4" width="23.85546875" style="10" customWidth="1"/>
    <col min="5" max="5" width="11.42578125" style="10" bestFit="1" customWidth="1"/>
    <col min="6" max="16384" width="9.140625" style="10"/>
  </cols>
  <sheetData>
    <row r="2" spans="2:8" ht="20.25">
      <c r="B2" s="8" t="s">
        <v>144</v>
      </c>
      <c r="H2" s="59"/>
    </row>
    <row r="3" spans="2:8" ht="74.25" customHeight="1">
      <c r="B3" s="80" t="s">
        <v>152</v>
      </c>
      <c r="C3" s="80"/>
      <c r="D3" s="80"/>
      <c r="E3" s="80"/>
    </row>
    <row r="5" spans="2:8">
      <c r="B5" s="109" t="s">
        <v>145</v>
      </c>
      <c r="C5" s="10"/>
    </row>
    <row r="6" spans="2:8">
      <c r="B6" s="110" t="s">
        <v>40</v>
      </c>
      <c r="C6" s="10"/>
    </row>
    <row r="7" spans="2:8">
      <c r="B7" s="110" t="s">
        <v>41</v>
      </c>
      <c r="C7" s="10"/>
    </row>
    <row r="8" spans="2:8">
      <c r="B8" s="111" t="s">
        <v>153</v>
      </c>
      <c r="C8" s="10"/>
    </row>
    <row r="9" spans="2:8">
      <c r="B9" s="110" t="s">
        <v>46</v>
      </c>
      <c r="C9" s="10"/>
    </row>
    <row r="10" spans="2:8">
      <c r="B10" s="110" t="s">
        <v>107</v>
      </c>
      <c r="C10" s="10"/>
    </row>
    <row r="11" spans="2:8">
      <c r="B11" s="110" t="s">
        <v>48</v>
      </c>
      <c r="C11" s="10"/>
    </row>
    <row r="12" spans="2:8">
      <c r="B12" s="110" t="s">
        <v>49</v>
      </c>
      <c r="C12" s="10"/>
    </row>
    <row r="13" spans="2:8">
      <c r="B13" s="110" t="s">
        <v>50</v>
      </c>
      <c r="C13" s="10"/>
    </row>
    <row r="14" spans="2:8">
      <c r="B14" s="110" t="s">
        <v>51</v>
      </c>
      <c r="C14" s="10"/>
    </row>
    <row r="15" spans="2:8">
      <c r="B15" s="110" t="s">
        <v>52</v>
      </c>
      <c r="C15" s="10"/>
    </row>
    <row r="16" spans="2:8">
      <c r="B16" s="110" t="s">
        <v>53</v>
      </c>
      <c r="C16" s="10"/>
    </row>
    <row r="17" spans="2:3">
      <c r="B17" s="110" t="s">
        <v>54</v>
      </c>
      <c r="C17" s="10"/>
    </row>
    <row r="18" spans="2:3">
      <c r="B18" s="110" t="s">
        <v>55</v>
      </c>
      <c r="C18" s="10"/>
    </row>
    <row r="19" spans="2:3">
      <c r="B19" s="110" t="s">
        <v>56</v>
      </c>
      <c r="C19" s="10"/>
    </row>
    <row r="20" spans="2:3">
      <c r="B20" s="110" t="s">
        <v>57</v>
      </c>
      <c r="C20" s="10"/>
    </row>
    <row r="21" spans="2:3">
      <c r="B21" s="110" t="s">
        <v>58</v>
      </c>
      <c r="C21" s="10"/>
    </row>
    <row r="22" spans="2:3">
      <c r="B22" s="110" t="s">
        <v>59</v>
      </c>
      <c r="C22" s="10"/>
    </row>
    <row r="23" spans="2:3">
      <c r="B23" s="110" t="s">
        <v>60</v>
      </c>
      <c r="C23" s="10"/>
    </row>
    <row r="24" spans="2:3">
      <c r="B24" s="111" t="s">
        <v>153</v>
      </c>
      <c r="C24" s="10"/>
    </row>
  </sheetData>
  <sheetProtection sheet="1" formatCells="0" formatColumns="0" formatRows="0" insertColumns="0" insertRows="0" insertHyperlinks="0" deleteColumns="0" deleteRows="0" sort="0" autoFilter="0" pivotTables="0"/>
  <mergeCells count="1">
    <mergeCell ref="B3:E3"/>
  </mergeCells>
  <pageMargins left="0.47244094488188981" right="0.47244094488188981" top="0.94488188976377963" bottom="0.74803149606299213" header="0.31496062992125984" footer="0.31496062992125984"/>
  <pageSetup paperSize="9" orientation="landscape" r:id="rId1"/>
  <headerFooter>
    <oddHeader>&amp;LMTD TRANSACTIONS&amp;R&amp;G</oddHeader>
    <oddFooter>&amp;C&amp;G&amp;R&amp;P of &amp;N</oddFooter>
  </headerFooter>
  <legacyDrawingHF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N U D A A B Q S w M E F A A C A A g A N X J j U 2 L P z 9 + o A A A A + A A A A B I A H A B D b 2 5 m a W c v U G F j a 2 F n Z S 5 4 b W w g o h g A K K A U A A A A A A A A A A A A A A A A A A A A A A A A A A A A h Y + 9 C s I w G E V f p W R v / t S i 5 W s K O r h Y E A R x L T G 2 w T a V J j V 9 N w c f y V e w o F U 3 x 3 s 4 w 7 m P 2 x 3 S v q 6 C q 2 q t b k y C G K Y o U E Y 2 R 2 2 K B H X u F M 5 R K m C b y 3 N e q G C Q j Y 1 7 e 0 x Q 6 d w l J s R 7 j / 0 E N 2 1 B O K W M H L L N T p a q z t F H 1 v / l U B v r c i M V E r B / x Q i O I 4 Z n b M H x N G J A R g y Z N l + F D 8 W Y A v m B s O o q 1 7 V K K B O u l 0 D G C e T 9 Q j w B U E s D B B Q A A g A I A D V y Y 1 M 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A 1 c m N T w C B o T c s A A A A 3 A Q A A E w A c A E Z v c m 1 1 b G F z L 1 N l Y 3 R p b 2 4 x L m 0 g o h g A K K A U A A A A A A A A A A A A A A A A A A A A A A A A A A A A b Y 8 x a 8 N A D I V 3 g / + D u C 4 2 H A F 3 D Z l M M 2 a I A x 1 C h r O r 1 i b n U 9 D p S I r x f 8 8 5 R 1 o o 1 S L 4 n v S e 5 L G T g R w 0 q V f r P M s z 3 x v G D z i Y 1 m I F G 7 A o e Q a x G g r c Y S R v t w 7 t q g 7 M 6 O S d + N w S n Y t y O u 7 M i B u V N t V p P t b k J I 6 c d D J 4 U X V v 3 N d i / n 1 B F Z 0 e o 6 s D G + c / i c e a b B j d I v o i p e l p U o l W S o N E B Q R v M m t 4 8 t c n d 2 F s k e e 5 / E n b D l Z w + W V P V / 8 b 1 6 C N / y 6 s + H O R B j R d D 8 I B y z w b 3 P 9 G 6 z t Q S w E C L Q A U A A I A C A A 1 c m N T Y s / P 3 6 g A A A D 4 A A A A E g A A A A A A A A A A A A A A A A A A A A A A Q 2 9 u Z m l n L 1 B h Y 2 t h Z 2 U u e G 1 s U E s B A i 0 A F A A C A A g A N X J j U w / K 6 a u k A A A A 6 Q A A A B M A A A A A A A A A A A A A A A A A 9 A A A A F t D b 2 5 0 Z W 5 0 X 1 R 5 c G V z X S 5 4 b W x Q S w E C L Q A U A A I A C A A 1 c m N T w C B o T c s A A A A 3 A Q A A E w A A A A A A A A A A A A A A A A D l A Q A A R m 9 y b X V s Y X M v U 2 V j d G l v b j E u b V B L B Q Y A A A A A A w A D A M I A A A D 9 A g 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6 R C Q A A A A A A A G 8 J 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x J d G V t P j x J d G V t T G 9 j Y X R p b 2 4 + P E l 0 Z W 1 U e X B l P k Z v c m 1 1 b G E 8 L 0 l 0 Z W 1 U e X B l P j x J d G V t U G F 0 a D 5 T Z W N 0 a W 9 u M S 9 U Y W J s Z T E 8 L 0 l 0 Z W 1 Q Y X R o P j w v S X R l b U x v Y 2 F 0 a W 9 u P j x T d G F i b G V F b n R y a W V z P j x F b n R y e S B U e X B l P S J J c 1 B y a X Z h d G U i I F Z h b H V l P S J s M C I g L z 4 8 R W 5 0 c n k g V H l w Z T 0 i T m F 2 a W d h d G l v b l N 0 Z X B O Y W 1 l I i B W Y W x 1 Z T 0 i c 0 5 h d m l n Y X R p b 2 4 i I C 8 + P E V u d H J 5 I F R 5 c G U 9 I k J 1 Z m Z l c k 5 l e H R S Z W Z y Z X N o I i B W Y W x 1 Z T 0 i b D E i I C 8 + P E V u d H J 5 I F R 5 c G U 9 I l J l c 3 V s d F R 5 c G U i I F Z h b H V l P S J z R X h j Z X B 0 a W 9 u I i A v P j x F b n R y e S B U e X B l P S J O Y W 1 l V X B k Y X R l Z E F m d G V y R m l s b C I g V m F s d W U 9 I m w w I i A v P j x F b n R y e S B U e X B l P S J G a W x s R W 5 h Y m x l Z C I g V m F s d W U 9 I m w w I i A v P j x F b n R y e S B U e X B l P S J G a W x s T 2 J q Z W N 0 V H l w Z S I g V m F s d W U 9 I n N D b 2 5 u Z W N 0 a W 9 u T 2 5 s e S I g L z 4 8 R W 5 0 c n k g V H l w Z T 0 i R m l s b F R v R G F 0 Y U 1 v Z G V s R W 5 h Y m x l Z C I g V m F s d W U 9 I m w w I i A v P j x F b n R y e S B U e X B l P S J G a W x s Z W R D b 2 1 w b G V 0 Z V J l c 3 V s d F R v V 2 9 y a 3 N o Z W V 0 I i B W Y W x 1 Z T 0 i b D E i I C 8 + P E V u d H J 5 I F R 5 c G U 9 I l J l Y 2 9 2 Z X J 5 V G F y Z 2 V 0 U 2 h l Z X Q i I F Z h b H V l P S J z U 2 h l Z X Q y I i A v P j x F b n R y e S B U e X B l P S J S Z W N v d m V y e V R h c m d l d E N v b H V t b i I g V m F s d W U 9 I m w x I i A v P j x F b n R y e S B U e X B l P S J S Z W N v d m V y e V R h c m d l d F J v d y I g V m F s d W U 9 I m w x I i A v P j x F b n R y e S B U e X B l P S J B Z G R l Z F R v R G F 0 Y U 1 v Z G V s I i B W Y W x 1 Z T 0 i b D A i I C 8 + P E V u d H J 5 I F R 5 c G U 9 I k Z p b G x D b 3 V u d C I g V m F s d W U 9 I m w 0 I i A v P j x F b n R y e S B U e X B l P S J G a W x s R X J y b 3 J D b 2 R l I i B W Y W x 1 Z T 0 i c 1 V u a 2 5 v d 2 4 i I C 8 + P E V u d H J 5 I F R 5 c G U 9 I k Z p b G x F c n J v c k N v d W 5 0 I i B W Y W x 1 Z T 0 i b D A i I C 8 + P E V u d H J 5 I F R 5 c G U 9 I k Z p b G x M Y X N 0 V X B k Y X R l Z C I g V m F s d W U 9 I m Q y M D I w L T A z L T A z V D E z O j Q 1 O j E z L j k y M T I 0 N D R a I i A v P j x F b n R y e S B U e X B l P S J G a W x s Q 2 9 s d W 1 u V H l w Z X M i I F Z h b H V l P S J z Q m d V P S I g L z 4 8 R W 5 0 c n k g V H l w Z T 0 i R m l s b E N v b H V t b k 5 h b W V z I i B W Y W x 1 Z T 0 i c 1 s m c X V v d D t D b 2 x 1 b W 4 x J n F 1 b 3 Q 7 L C Z x d W 9 0 O 0 N v b H V t b j I m c X V v d D t d I i A v P j x F b n R y e S B U e X B l P S J G a W x s U 3 R h d H V z I i B W Y W x 1 Z T 0 i c 0 N v b X B s Z X R l I i A v P j x F b n R y e S B U e X B l P S J S Z W x h d G l v b n N o a X B J b m Z v Q 2 9 u d G F p b m V y I i B W Y W x 1 Z T 0 i c 3 s m c X V v d D t j b 2 x 1 b W 5 D b 3 V u d C Z x d W 9 0 O z o y L C Z x d W 9 0 O 2 t l e U N v b H V t b k 5 h b W V z J n F 1 b 3 Q 7 O l t d L C Z x d W 9 0 O 3 F 1 Z X J 5 U m V s Y X R p b 2 5 z a G l w c y Z x d W 9 0 O z p b X S w m c X V v d D t j b 2 x 1 b W 5 J Z G V u d G l 0 a W V z J n F 1 b 3 Q 7 O l s m c X V v d D t T Z W N 0 a W 9 u M S 9 U Y W J s Z T E v Q 2 h h b m d l Z C B U e X B l L n t D b 2 x 1 b W 4 x L D B 9 J n F 1 b 3 Q 7 L C Z x d W 9 0 O 1 N l Y 3 R p b 2 4 x L 1 R h Y m x l M S 9 D a G F u Z 2 V k I F R 5 c G U u e 0 N v b H V t b j I s M X 0 m c X V v d D t d L C Z x d W 9 0 O 0 N v b H V t b k N v d W 5 0 J n F 1 b 3 Q 7 O j I s J n F 1 b 3 Q 7 S 2 V 5 Q 2 9 s d W 1 u T m F t Z X M m c X V v d D s 6 W 1 0 s J n F 1 b 3 Q 7 Q 2 9 s d W 1 u S W R l b n R p d G l l c y Z x d W 9 0 O z p b J n F 1 b 3 Q 7 U 2 V j d G l v b j E v V G F i b G U x L 0 N o Y W 5 n Z W Q g V H l w Z S 5 7 Q 2 9 s d W 1 u M S w w f S Z x d W 9 0 O y w m c X V v d D t T Z W N 0 a W 9 u M S 9 U Y W J s Z T E v Q 2 h h b m d l Z C B U e X B l L n t D b 2 x 1 b W 4 y L D F 9 J n F 1 b 3 Q 7 X S w m c X V v d D t S Z W x h d G l v b n N o a X B J b m Z v J n F 1 b 3 Q 7 O l t d f S I g L z 4 8 L 1 N 0 Y W J s Z U V u d H J p Z X M + P C 9 J d G V t P j x J d G V t P j x J d G V t T G 9 j Y X R p b 2 4 + P E l 0 Z W 1 U e X B l P k Z v c m 1 1 b G E 8 L 0 l 0 Z W 1 U e X B l P j x J d G V t U G F 0 a D 5 T Z W N 0 a W 9 u M S 9 U Y W J s Z T E v U 2 9 1 c m N l P C 9 J d G V t U G F 0 a D 4 8 L 0 l 0 Z W 1 M b 2 N h d G l v b j 4 8 U 3 R h Y m x l R W 5 0 c m l l c y A v P j w v S X R l b T 4 8 S X R l b T 4 8 S X R l b U x v Y 2 F 0 a W 9 u P j x J d G V t V H l w Z T 5 G b 3 J t d W x h P C 9 J d G V t V H l w Z T 4 8 S X R l b V B h d G g + U 2 V j d G l v b j E v V G F i b G U x L 0 N o Y W 5 n Z W Q l M j B U e X B l P C 9 J d G V t U G F 0 a D 4 8 L 0 l 0 Z W 1 M b 2 N h d G l v b j 4 8 U 3 R h Y m x l R W 5 0 c m l l c y A v P j w v S X R l b T 4 8 S X R l b T 4 8 S X R l b U x v Y 2 F 0 a W 9 u P j x J d G V t V H l w Z T 5 G b 3 J t d W x h P C 9 J d G V t V H l w Z T 4 8 S X R l b V B h d G g + U 2 V j d G l v b j E v V G F i b G U x L 0 Z p b H R l c m V k J T I w U m 9 3 c z w v S X R l b V B h d G g + P C 9 J d G V t T G 9 j Y X R p b 2 4 + P F N 0 Y W J s Z U V u d H J p Z X M g L z 4 8 L 0 l 0 Z W 0 + P C 9 J d G V t c z 4 8 L 0 x v Y 2 F s U G F j a 2 F n Z U 1 l d G F k Y X R h R m l s Z T 4 W A A A A U E s F B g A A A A A A A A A A A A A A A A A A A A A A A N o A A A A B A A A A 0 I y d 3 w E V 0 R G M e g D A T 8 K X 6 w E A A A B I j T + w z m b z Q q C U g 5 I G z D 1 6 A A A A A A I A A A A A A A N m A A D A A A A A E A A A A J J L V L 6 h q 7 L g 6 z r j x 9 n R f c 0 A A A A A B I A A A K A A A A A Q A A A A 1 r k f e Z 9 w 0 m i 4 s t E 6 C o i K R V A A A A B 5 E r A p 1 4 3 C T r 6 7 q M o i l Q 6 7 U I 6 y q 5 2 6 y z 0 F N p E O i M C F j f 3 v g b r l A r X 1 2 N i l q G 9 2 / u 9 n o k D 8 T x Y P 4 U w r R z f Y E F j O 9 L 0 r 8 r l E G y i R B g H D V 2 0 I U R Q A A A A m S q H Z L P 1 t C r p 1 X V a H l H o y v + A k V Q = = < / D a t a M a s h u p > 
</file>

<file path=customXml/itemProps1.xml><?xml version="1.0" encoding="utf-8"?>
<ds:datastoreItem xmlns:ds="http://schemas.openxmlformats.org/officeDocument/2006/customXml" ds:itemID="{F2A16317-CF94-4BAC-A8D3-39360BB63FF8}">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9</vt:i4>
      </vt:variant>
    </vt:vector>
  </HeadingPairs>
  <TitlesOfParts>
    <vt:vector size="16" baseType="lpstr">
      <vt:lpstr>Information</vt:lpstr>
      <vt:lpstr> VAT filing totals</vt:lpstr>
      <vt:lpstr>Business filing totals</vt:lpstr>
      <vt:lpstr>Sales transactions (outputs)</vt:lpstr>
      <vt:lpstr>Purchase transactions (inputs)</vt:lpstr>
      <vt:lpstr>VAT rates</vt:lpstr>
      <vt:lpstr>Business filing codes</vt:lpstr>
      <vt:lpstr>'Business filing totals'!Box_8</vt:lpstr>
      <vt:lpstr>Box_8</vt:lpstr>
      <vt:lpstr>Information!Print_Area</vt:lpstr>
      <vt:lpstr>'Sales transactions (outputs)'!Print_Area</vt:lpstr>
      <vt:lpstr>'Purchase transactions (inputs)'!Print_Titles</vt:lpstr>
      <vt:lpstr>'Sales transactions (outputs)'!Print_Titles</vt:lpstr>
      <vt:lpstr>'Business filing codes'!Table1a</vt:lpstr>
      <vt:lpstr>Table1a</vt:lpstr>
      <vt:lpstr>Version_1.0</vt:lpstr>
    </vt:vector>
  </TitlesOfParts>
  <Manager/>
  <Company>Acorah Software Products Limited;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Acorah Software Products Limited</dc:creator>
  <cp:keywords/>
  <dc:description/>
  <cp:lastModifiedBy>Dean Shepherd</cp:lastModifiedBy>
  <cp:revision/>
  <dcterms:created xsi:type="dcterms:W3CDTF">2020-02-20T10:29:54Z</dcterms:created>
  <dcterms:modified xsi:type="dcterms:W3CDTF">2022-02-22T19:01:48Z</dcterms:modified>
  <cp:category/>
  <cp:contentStatus/>
</cp:coreProperties>
</file>