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taxcalc-my.sharepoint.com/personal/sarah_dudley_taxcalc_com/Documents/H Drive/Tax/MTDit/Cashbook/MTD ITSA templates/"/>
    </mc:Choice>
  </mc:AlternateContent>
  <xr:revisionPtr revIDLastSave="288" documentId="8_{DC2192E6-C599-4114-BF1F-605C34465387}" xr6:coauthVersionLast="47" xr6:coauthVersionMax="47" xr10:uidLastSave="{BD3227BA-AEC9-4105-80E3-62CD109ABC2F}"/>
  <bookViews>
    <workbookView xWindow="-108" yWindow="-108" windowWidth="23256" windowHeight="12456" xr2:uid="{00000000-000D-0000-FFFF-FFFF00000000}"/>
  </bookViews>
  <sheets>
    <sheet name="Information" sheetId="4" r:id="rId1"/>
    <sheet name=" VAT filing totals" sheetId="1" r:id="rId2"/>
    <sheet name="Quarterly filing totals" sheetId="12" r:id="rId3"/>
    <sheet name="Sales transactions (outputs)" sheetId="2" r:id="rId4"/>
    <sheet name="Purchase transactions (inputs)" sheetId="5" r:id="rId5"/>
    <sheet name="VAT rates" sheetId="8" r:id="rId6"/>
    <sheet name="Quarterly filing codes" sheetId="11" r:id="rId7"/>
  </sheets>
  <definedNames>
    <definedName name="_xlnm._FilterDatabase" localSheetId="4" hidden="1">'Purchase transactions (inputs)'!$A$11:$H$11</definedName>
    <definedName name="_xlnm._FilterDatabase" localSheetId="3" hidden="1">'Sales transactions (outputs)'!$A$12:$K$14</definedName>
    <definedName name="Box_8" localSheetId="2">'Quarterly filing totals'!$B$26</definedName>
    <definedName name="Box_8">' VAT filing totals'!$B$25</definedName>
    <definedName name="_xlnm.Print_Area" localSheetId="0">Information!$A$2:$D$10</definedName>
    <definedName name="_xlnm.Print_Area" localSheetId="6">'Quarterly filing codes'!Print_Area_Formula</definedName>
    <definedName name="_xlnm.Print_Area" localSheetId="2">'Quarterly filing totals'!Print_Area_Formula</definedName>
    <definedName name="_xlnm.Print_Area" localSheetId="3">'Sales transactions (outputs)'!$A$2:$J$203</definedName>
    <definedName name="_xlnm.Print_Area">Print_Area_Formula</definedName>
    <definedName name="Print_Area_Formula" localSheetId="6">OFFSET('Sales transactions (outputs)'!$A$2,0,0,COUNTA('Sales transactions (outputs)'!$A1048567:$A4993),COUNTA('Sales transactions (outputs)'!#REF!))</definedName>
    <definedName name="Print_Area_Formula" localSheetId="2">OFFSET('Sales transactions (outputs)'!$A$2,0,0,COUNTA('Sales transactions (outputs)'!$A1048567:$A4993),COUNTA('Sales transactions (outputs)'!#REF!))</definedName>
    <definedName name="Print_Area_Formula">OFFSET('Sales transactions (outputs)'!$A$2,0,0,COUNTA('Sales transactions (outputs)'!$A1048567:$A4993),COUNTA('Sales transactions (outputs)'!#REF!))</definedName>
    <definedName name="_xlnm.Print_Titles" localSheetId="4">'Purchase transactions (inputs)'!$2:$10</definedName>
    <definedName name="_xlnm.Print_Titles" localSheetId="3">'Sales transactions (outputs)'!$2:$11</definedName>
    <definedName name="Table1a" localSheetId="6">'Quarterly filing codes'!$B$6:$B$24</definedName>
    <definedName name="Table1a">'VAT rates'!$B$6:$E$13</definedName>
    <definedName name="VAT_raate" localSheetId="6">#REF!</definedName>
    <definedName name="VAT_raate" localSheetId="2">#REF!</definedName>
    <definedName name="VAT_raate">#REF!</definedName>
    <definedName name="VAT_rates" localSheetId="6">#REF!</definedName>
    <definedName name="VAT_rates" localSheetId="2">#REF!</definedName>
    <definedName name="VAT_rates">#REF!</definedName>
    <definedName name="Version_1.0">Information!$C$5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2" l="1"/>
  <c r="B33" i="12" l="1"/>
  <c r="B32" i="12"/>
  <c r="B31" i="12"/>
  <c r="B30" i="12"/>
  <c r="B29" i="12"/>
  <c r="B28" i="12"/>
  <c r="B27" i="12"/>
  <c r="B26" i="12"/>
  <c r="B25" i="12"/>
  <c r="B24" i="12"/>
  <c r="B34" i="12"/>
  <c r="B35" i="12"/>
  <c r="B6" i="5" l="1"/>
  <c r="B5" i="5"/>
  <c r="B18" i="12"/>
  <c r="B6" i="2"/>
  <c r="B5" i="2"/>
  <c r="B6" i="12"/>
  <c r="B5" i="12"/>
  <c r="B4" i="5"/>
  <c r="B4" i="2"/>
  <c r="B4" i="12"/>
  <c r="J201" i="5" l="1"/>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4" i="5"/>
  <c r="J13" i="5"/>
  <c r="J15" i="5"/>
  <c r="G12" i="5"/>
  <c r="H20" i="5"/>
  <c r="I198" i="5"/>
  <c r="H198" i="5" s="1"/>
  <c r="I199" i="5"/>
  <c r="H199" i="5" s="1"/>
  <c r="I13" i="5"/>
  <c r="B23" i="12" s="1"/>
  <c r="I14" i="5"/>
  <c r="I15" i="5"/>
  <c r="I16" i="5"/>
  <c r="I17" i="5"/>
  <c r="I18" i="5"/>
  <c r="I19" i="5"/>
  <c r="I21" i="5"/>
  <c r="I22" i="5"/>
  <c r="I23" i="5"/>
  <c r="I24" i="5"/>
  <c r="I25" i="5"/>
  <c r="B37" i="12" s="1"/>
  <c r="I26" i="5"/>
  <c r="B39" i="12" s="1"/>
  <c r="I27" i="5"/>
  <c r="H27" i="5" s="1"/>
  <c r="I28" i="5"/>
  <c r="H28" i="5" s="1"/>
  <c r="I29" i="5"/>
  <c r="H29" i="5" s="1"/>
  <c r="I30" i="5"/>
  <c r="H30" i="5" s="1"/>
  <c r="I31" i="5"/>
  <c r="H31" i="5" s="1"/>
  <c r="I32" i="5"/>
  <c r="H32" i="5" s="1"/>
  <c r="I33" i="5"/>
  <c r="H33" i="5" s="1"/>
  <c r="I34" i="5"/>
  <c r="H34" i="5" s="1"/>
  <c r="I35" i="5"/>
  <c r="H35" i="5" s="1"/>
  <c r="I36" i="5"/>
  <c r="H36" i="5" s="1"/>
  <c r="I37" i="5"/>
  <c r="H37" i="5" s="1"/>
  <c r="I38" i="5"/>
  <c r="H38" i="5" s="1"/>
  <c r="I39" i="5"/>
  <c r="H39" i="5" s="1"/>
  <c r="I40" i="5"/>
  <c r="H40" i="5" s="1"/>
  <c r="I41" i="5"/>
  <c r="H41" i="5" s="1"/>
  <c r="I42" i="5"/>
  <c r="H42" i="5" s="1"/>
  <c r="I43" i="5"/>
  <c r="H43" i="5" s="1"/>
  <c r="I44" i="5"/>
  <c r="H44" i="5" s="1"/>
  <c r="I45" i="5"/>
  <c r="H45" i="5" s="1"/>
  <c r="I46" i="5"/>
  <c r="H46" i="5" s="1"/>
  <c r="I47" i="5"/>
  <c r="H47" i="5" s="1"/>
  <c r="I48" i="5"/>
  <c r="H48" i="5" s="1"/>
  <c r="I49" i="5"/>
  <c r="H49" i="5" s="1"/>
  <c r="I50" i="5"/>
  <c r="H50" i="5" s="1"/>
  <c r="I51" i="5"/>
  <c r="H51" i="5" s="1"/>
  <c r="I52" i="5"/>
  <c r="H52" i="5" s="1"/>
  <c r="I53" i="5"/>
  <c r="H53" i="5" s="1"/>
  <c r="I54" i="5"/>
  <c r="H54" i="5" s="1"/>
  <c r="I55" i="5"/>
  <c r="H55" i="5" s="1"/>
  <c r="I56" i="5"/>
  <c r="H56" i="5" s="1"/>
  <c r="I57" i="5"/>
  <c r="H57" i="5" s="1"/>
  <c r="I58" i="5"/>
  <c r="H58" i="5" s="1"/>
  <c r="I59" i="5"/>
  <c r="H59" i="5" s="1"/>
  <c r="I60" i="5"/>
  <c r="H60" i="5" s="1"/>
  <c r="I61" i="5"/>
  <c r="H61" i="5" s="1"/>
  <c r="I62" i="5"/>
  <c r="H62" i="5" s="1"/>
  <c r="I63" i="5"/>
  <c r="H63" i="5" s="1"/>
  <c r="I64" i="5"/>
  <c r="H64" i="5" s="1"/>
  <c r="I65" i="5"/>
  <c r="H65" i="5" s="1"/>
  <c r="I66" i="5"/>
  <c r="H66" i="5" s="1"/>
  <c r="I67" i="5"/>
  <c r="H67" i="5" s="1"/>
  <c r="I68" i="5"/>
  <c r="H68" i="5" s="1"/>
  <c r="I69" i="5"/>
  <c r="H69" i="5" s="1"/>
  <c r="I70" i="5"/>
  <c r="H70" i="5" s="1"/>
  <c r="I71" i="5"/>
  <c r="H71" i="5" s="1"/>
  <c r="I72" i="5"/>
  <c r="H72" i="5" s="1"/>
  <c r="I73" i="5"/>
  <c r="H73" i="5" s="1"/>
  <c r="I74" i="5"/>
  <c r="H74" i="5" s="1"/>
  <c r="I75" i="5"/>
  <c r="H75" i="5" s="1"/>
  <c r="I76" i="5"/>
  <c r="H76" i="5" s="1"/>
  <c r="I77" i="5"/>
  <c r="H77" i="5" s="1"/>
  <c r="I78" i="5"/>
  <c r="H78" i="5" s="1"/>
  <c r="I79" i="5"/>
  <c r="H79" i="5" s="1"/>
  <c r="I80" i="5"/>
  <c r="H80" i="5" s="1"/>
  <c r="I81" i="5"/>
  <c r="H81" i="5" s="1"/>
  <c r="I82" i="5"/>
  <c r="H82" i="5" s="1"/>
  <c r="I83" i="5"/>
  <c r="H83" i="5" s="1"/>
  <c r="I84" i="5"/>
  <c r="H84" i="5" s="1"/>
  <c r="I85" i="5"/>
  <c r="H85" i="5" s="1"/>
  <c r="I86" i="5"/>
  <c r="H86" i="5" s="1"/>
  <c r="I87" i="5"/>
  <c r="H87" i="5" s="1"/>
  <c r="I88" i="5"/>
  <c r="H88" i="5" s="1"/>
  <c r="I89" i="5"/>
  <c r="H89" i="5" s="1"/>
  <c r="I90" i="5"/>
  <c r="H90" i="5" s="1"/>
  <c r="I91" i="5"/>
  <c r="H91" i="5" s="1"/>
  <c r="I92" i="5"/>
  <c r="H92" i="5" s="1"/>
  <c r="I93" i="5"/>
  <c r="H93" i="5" s="1"/>
  <c r="I94" i="5"/>
  <c r="H94" i="5" s="1"/>
  <c r="I95" i="5"/>
  <c r="H95" i="5" s="1"/>
  <c r="I96" i="5"/>
  <c r="H96" i="5" s="1"/>
  <c r="I97" i="5"/>
  <c r="H97" i="5" s="1"/>
  <c r="I98" i="5"/>
  <c r="H98" i="5" s="1"/>
  <c r="I99" i="5"/>
  <c r="H99" i="5" s="1"/>
  <c r="I100" i="5"/>
  <c r="H100" i="5" s="1"/>
  <c r="I101" i="5"/>
  <c r="H101" i="5" s="1"/>
  <c r="I102" i="5"/>
  <c r="H102" i="5" s="1"/>
  <c r="I103" i="5"/>
  <c r="H103" i="5" s="1"/>
  <c r="I104" i="5"/>
  <c r="H104" i="5" s="1"/>
  <c r="I105" i="5"/>
  <c r="H105" i="5" s="1"/>
  <c r="I106" i="5"/>
  <c r="H106" i="5" s="1"/>
  <c r="I107" i="5"/>
  <c r="H107" i="5" s="1"/>
  <c r="I108" i="5"/>
  <c r="H108" i="5" s="1"/>
  <c r="I109" i="5"/>
  <c r="H109" i="5" s="1"/>
  <c r="I110" i="5"/>
  <c r="H110" i="5" s="1"/>
  <c r="I111" i="5"/>
  <c r="H111" i="5" s="1"/>
  <c r="I112" i="5"/>
  <c r="H112" i="5" s="1"/>
  <c r="I113" i="5"/>
  <c r="H113" i="5" s="1"/>
  <c r="I114" i="5"/>
  <c r="H114" i="5" s="1"/>
  <c r="I115" i="5"/>
  <c r="H115" i="5" s="1"/>
  <c r="I116" i="5"/>
  <c r="H116" i="5" s="1"/>
  <c r="I117" i="5"/>
  <c r="H117" i="5" s="1"/>
  <c r="I118" i="5"/>
  <c r="H118" i="5" s="1"/>
  <c r="I119" i="5"/>
  <c r="H119" i="5" s="1"/>
  <c r="I120" i="5"/>
  <c r="H120" i="5" s="1"/>
  <c r="I121" i="5"/>
  <c r="H121" i="5" s="1"/>
  <c r="I122" i="5"/>
  <c r="H122" i="5" s="1"/>
  <c r="I123" i="5"/>
  <c r="H123" i="5" s="1"/>
  <c r="I124" i="5"/>
  <c r="H124" i="5" s="1"/>
  <c r="I125" i="5"/>
  <c r="H125" i="5" s="1"/>
  <c r="I126" i="5"/>
  <c r="H126" i="5" s="1"/>
  <c r="I127" i="5"/>
  <c r="H127" i="5" s="1"/>
  <c r="I128" i="5"/>
  <c r="H128" i="5" s="1"/>
  <c r="I129" i="5"/>
  <c r="H129" i="5" s="1"/>
  <c r="I130" i="5"/>
  <c r="H130" i="5" s="1"/>
  <c r="I131" i="5"/>
  <c r="H131" i="5" s="1"/>
  <c r="I132" i="5"/>
  <c r="H132" i="5" s="1"/>
  <c r="I133" i="5"/>
  <c r="H133" i="5" s="1"/>
  <c r="I134" i="5"/>
  <c r="H134" i="5" s="1"/>
  <c r="I135" i="5"/>
  <c r="H135" i="5" s="1"/>
  <c r="I136" i="5"/>
  <c r="H136" i="5" s="1"/>
  <c r="I137" i="5"/>
  <c r="H137" i="5" s="1"/>
  <c r="I138" i="5"/>
  <c r="H138" i="5" s="1"/>
  <c r="I139" i="5"/>
  <c r="H139" i="5" s="1"/>
  <c r="I140" i="5"/>
  <c r="H140" i="5" s="1"/>
  <c r="I141" i="5"/>
  <c r="H141" i="5" s="1"/>
  <c r="I142" i="5"/>
  <c r="H142" i="5" s="1"/>
  <c r="I143" i="5"/>
  <c r="H143" i="5" s="1"/>
  <c r="I144" i="5"/>
  <c r="H144" i="5" s="1"/>
  <c r="I145" i="5"/>
  <c r="H145" i="5" s="1"/>
  <c r="I146" i="5"/>
  <c r="H146" i="5" s="1"/>
  <c r="I147" i="5"/>
  <c r="H147" i="5" s="1"/>
  <c r="I148" i="5"/>
  <c r="H148" i="5" s="1"/>
  <c r="I149" i="5"/>
  <c r="H149" i="5" s="1"/>
  <c r="I150" i="5"/>
  <c r="H150" i="5" s="1"/>
  <c r="I151" i="5"/>
  <c r="H151" i="5" s="1"/>
  <c r="I152" i="5"/>
  <c r="H152" i="5" s="1"/>
  <c r="I153" i="5"/>
  <c r="H153" i="5" s="1"/>
  <c r="I154" i="5"/>
  <c r="H154" i="5" s="1"/>
  <c r="I155" i="5"/>
  <c r="H155" i="5" s="1"/>
  <c r="I156" i="5"/>
  <c r="H156" i="5" s="1"/>
  <c r="I157" i="5"/>
  <c r="H157" i="5" s="1"/>
  <c r="I158" i="5"/>
  <c r="H158" i="5" s="1"/>
  <c r="I159" i="5"/>
  <c r="H159" i="5" s="1"/>
  <c r="I160" i="5"/>
  <c r="H160" i="5" s="1"/>
  <c r="I161" i="5"/>
  <c r="H161" i="5" s="1"/>
  <c r="I162" i="5"/>
  <c r="H162" i="5" s="1"/>
  <c r="I163" i="5"/>
  <c r="H163" i="5" s="1"/>
  <c r="I164" i="5"/>
  <c r="H164" i="5" s="1"/>
  <c r="I165" i="5"/>
  <c r="H165" i="5" s="1"/>
  <c r="I166" i="5"/>
  <c r="H166" i="5" s="1"/>
  <c r="I167" i="5"/>
  <c r="H167" i="5" s="1"/>
  <c r="I168" i="5"/>
  <c r="H168" i="5" s="1"/>
  <c r="I169" i="5"/>
  <c r="H169" i="5" s="1"/>
  <c r="I170" i="5"/>
  <c r="H170" i="5" s="1"/>
  <c r="I171" i="5"/>
  <c r="H171" i="5" s="1"/>
  <c r="I172" i="5"/>
  <c r="H172" i="5" s="1"/>
  <c r="I173" i="5"/>
  <c r="H173" i="5" s="1"/>
  <c r="I174" i="5"/>
  <c r="H174" i="5" s="1"/>
  <c r="I175" i="5"/>
  <c r="H175" i="5" s="1"/>
  <c r="I176" i="5"/>
  <c r="H176" i="5" s="1"/>
  <c r="I177" i="5"/>
  <c r="H177" i="5" s="1"/>
  <c r="I178" i="5"/>
  <c r="H178" i="5" s="1"/>
  <c r="I179" i="5"/>
  <c r="H179" i="5" s="1"/>
  <c r="I180" i="5"/>
  <c r="H180" i="5" s="1"/>
  <c r="I181" i="5"/>
  <c r="H181" i="5" s="1"/>
  <c r="I182" i="5"/>
  <c r="H182" i="5" s="1"/>
  <c r="I183" i="5"/>
  <c r="H183" i="5" s="1"/>
  <c r="I184" i="5"/>
  <c r="H184" i="5" s="1"/>
  <c r="I185" i="5"/>
  <c r="H185" i="5" s="1"/>
  <c r="I186" i="5"/>
  <c r="H186" i="5" s="1"/>
  <c r="I187" i="5"/>
  <c r="H187" i="5" s="1"/>
  <c r="I188" i="5"/>
  <c r="H188" i="5" s="1"/>
  <c r="I189" i="5"/>
  <c r="H189" i="5" s="1"/>
  <c r="I190" i="5"/>
  <c r="H190" i="5" s="1"/>
  <c r="I191" i="5"/>
  <c r="H191" i="5" s="1"/>
  <c r="I192" i="5"/>
  <c r="H192" i="5" s="1"/>
  <c r="I193" i="5"/>
  <c r="H193" i="5" s="1"/>
  <c r="I194" i="5"/>
  <c r="H194" i="5" s="1"/>
  <c r="I195" i="5"/>
  <c r="H195" i="5" s="1"/>
  <c r="I196" i="5"/>
  <c r="H196" i="5" s="1"/>
  <c r="I197" i="5"/>
  <c r="H197" i="5" s="1"/>
  <c r="I200" i="5"/>
  <c r="H200" i="5" s="1"/>
  <c r="I201" i="5"/>
  <c r="H201" i="5" s="1"/>
  <c r="I13" i="2"/>
  <c r="J190" i="2"/>
  <c r="I190" i="2"/>
  <c r="H190" i="2" s="1"/>
  <c r="J189" i="2"/>
  <c r="I189" i="2"/>
  <c r="H189" i="2" s="1"/>
  <c r="J188" i="2"/>
  <c r="I188" i="2"/>
  <c r="H188" i="2" s="1"/>
  <c r="J187" i="2"/>
  <c r="I187" i="2"/>
  <c r="H187" i="2" s="1"/>
  <c r="J186" i="2"/>
  <c r="I186" i="2"/>
  <c r="H186" i="2" s="1"/>
  <c r="J185" i="2"/>
  <c r="I185" i="2"/>
  <c r="H185" i="2" s="1"/>
  <c r="J184" i="2"/>
  <c r="I184" i="2"/>
  <c r="H184" i="2" s="1"/>
  <c r="J183" i="2"/>
  <c r="I183" i="2"/>
  <c r="H183" i="2" s="1"/>
  <c r="J182" i="2"/>
  <c r="I182" i="2"/>
  <c r="H182" i="2" s="1"/>
  <c r="J181" i="2"/>
  <c r="I181" i="2"/>
  <c r="H181" i="2" s="1"/>
  <c r="J180" i="2"/>
  <c r="I180" i="2"/>
  <c r="H180" i="2" s="1"/>
  <c r="J105" i="2"/>
  <c r="I105" i="2"/>
  <c r="H105" i="2" s="1"/>
  <c r="J104" i="2"/>
  <c r="I104" i="2"/>
  <c r="H104" i="2" s="1"/>
  <c r="J103" i="2"/>
  <c r="I103" i="2"/>
  <c r="H103" i="2" s="1"/>
  <c r="J102" i="2"/>
  <c r="I102" i="2"/>
  <c r="H102" i="2" s="1"/>
  <c r="J101" i="2"/>
  <c r="I101" i="2"/>
  <c r="H101" i="2" s="1"/>
  <c r="J100" i="2"/>
  <c r="I100" i="2"/>
  <c r="H100" i="2" s="1"/>
  <c r="J99" i="2"/>
  <c r="I99" i="2"/>
  <c r="H99" i="2" s="1"/>
  <c r="J98" i="2"/>
  <c r="I98" i="2"/>
  <c r="H98" i="2" s="1"/>
  <c r="J97" i="2"/>
  <c r="I97" i="2"/>
  <c r="H97" i="2" s="1"/>
  <c r="J96" i="2"/>
  <c r="I96" i="2"/>
  <c r="H96" i="2" s="1"/>
  <c r="J95" i="2"/>
  <c r="I95" i="2"/>
  <c r="H95" i="2" s="1"/>
  <c r="J94" i="2"/>
  <c r="I94" i="2"/>
  <c r="H94" i="2" s="1"/>
  <c r="J93" i="2"/>
  <c r="I93" i="2"/>
  <c r="H93" i="2" s="1"/>
  <c r="J92" i="2"/>
  <c r="I92" i="2"/>
  <c r="H92" i="2" s="1"/>
  <c r="J91" i="2"/>
  <c r="I91" i="2"/>
  <c r="H91" i="2" s="1"/>
  <c r="J90" i="2"/>
  <c r="I90" i="2"/>
  <c r="H90" i="2" s="1"/>
  <c r="J89" i="2"/>
  <c r="I89" i="2"/>
  <c r="H89" i="2" s="1"/>
  <c r="J88" i="2"/>
  <c r="I88" i="2"/>
  <c r="H88" i="2" s="1"/>
  <c r="J87" i="2"/>
  <c r="I87" i="2"/>
  <c r="H87" i="2" s="1"/>
  <c r="J86" i="2"/>
  <c r="I86" i="2"/>
  <c r="H86" i="2" s="1"/>
  <c r="J85" i="2"/>
  <c r="I85" i="2"/>
  <c r="H85" i="2" s="1"/>
  <c r="J84" i="2"/>
  <c r="I84" i="2"/>
  <c r="H84" i="2" s="1"/>
  <c r="J83" i="2"/>
  <c r="I83" i="2"/>
  <c r="H83" i="2" s="1"/>
  <c r="J82" i="2"/>
  <c r="I82" i="2"/>
  <c r="H82" i="2" s="1"/>
  <c r="J81" i="2"/>
  <c r="I81" i="2"/>
  <c r="H81" i="2" s="1"/>
  <c r="J80" i="2"/>
  <c r="I80" i="2"/>
  <c r="H80" i="2" s="1"/>
  <c r="J79" i="2"/>
  <c r="I79" i="2"/>
  <c r="H79" i="2" s="1"/>
  <c r="J78" i="2"/>
  <c r="I78" i="2"/>
  <c r="H78" i="2" s="1"/>
  <c r="J77" i="2"/>
  <c r="I77" i="2"/>
  <c r="H77" i="2" s="1"/>
  <c r="J76" i="2"/>
  <c r="I76" i="2"/>
  <c r="H76" i="2" s="1"/>
  <c r="J75" i="2"/>
  <c r="I75" i="2"/>
  <c r="H75" i="2" s="1"/>
  <c r="J74" i="2"/>
  <c r="I74" i="2"/>
  <c r="H74" i="2" s="1"/>
  <c r="J73" i="2"/>
  <c r="I73" i="2"/>
  <c r="H73" i="2" s="1"/>
  <c r="J72" i="2"/>
  <c r="I72" i="2"/>
  <c r="H72" i="2" s="1"/>
  <c r="J71" i="2"/>
  <c r="I71" i="2"/>
  <c r="H71" i="2" s="1"/>
  <c r="J70" i="2"/>
  <c r="I70" i="2"/>
  <c r="H70" i="2" s="1"/>
  <c r="J69" i="2"/>
  <c r="I69" i="2"/>
  <c r="H69" i="2" s="1"/>
  <c r="J68" i="2"/>
  <c r="I68" i="2"/>
  <c r="H68" i="2" s="1"/>
  <c r="J67" i="2"/>
  <c r="I67" i="2"/>
  <c r="H67" i="2" s="1"/>
  <c r="J66" i="2"/>
  <c r="I66" i="2"/>
  <c r="H66" i="2" s="1"/>
  <c r="J65" i="2"/>
  <c r="I65" i="2"/>
  <c r="H65" i="2" s="1"/>
  <c r="J64" i="2"/>
  <c r="I64" i="2"/>
  <c r="H64" i="2" s="1"/>
  <c r="J63" i="2"/>
  <c r="I63" i="2"/>
  <c r="H63" i="2" s="1"/>
  <c r="J62" i="2"/>
  <c r="I62" i="2"/>
  <c r="H62" i="2" s="1"/>
  <c r="J61" i="2"/>
  <c r="I61" i="2"/>
  <c r="H61" i="2" s="1"/>
  <c r="J60" i="2"/>
  <c r="I60" i="2"/>
  <c r="J59" i="2"/>
  <c r="I59" i="2"/>
  <c r="H59" i="2" s="1"/>
  <c r="J58" i="2"/>
  <c r="I58" i="2"/>
  <c r="H58" i="2" s="1"/>
  <c r="J57" i="2"/>
  <c r="I57" i="2"/>
  <c r="H57" i="2" s="1"/>
  <c r="J56" i="2"/>
  <c r="I56" i="2"/>
  <c r="H56" i="2" s="1"/>
  <c r="J55" i="2"/>
  <c r="I55" i="2"/>
  <c r="H55" i="2" s="1"/>
  <c r="J54" i="2"/>
  <c r="I54" i="2"/>
  <c r="H54" i="2" s="1"/>
  <c r="J53" i="2"/>
  <c r="I53" i="2"/>
  <c r="H53" i="2" s="1"/>
  <c r="J52" i="2"/>
  <c r="I52" i="2"/>
  <c r="H52" i="2" s="1"/>
  <c r="J51" i="2"/>
  <c r="I51" i="2"/>
  <c r="H51" i="2" s="1"/>
  <c r="J50" i="2"/>
  <c r="I50" i="2"/>
  <c r="H50" i="2" s="1"/>
  <c r="J49" i="2"/>
  <c r="I49" i="2"/>
  <c r="H49" i="2" s="1"/>
  <c r="J48" i="2"/>
  <c r="I48" i="2"/>
  <c r="H48" i="2" s="1"/>
  <c r="J47" i="2"/>
  <c r="I47" i="2"/>
  <c r="H47" i="2" s="1"/>
  <c r="J46" i="2"/>
  <c r="I46" i="2"/>
  <c r="H46" i="2" s="1"/>
  <c r="J45" i="2"/>
  <c r="I45" i="2"/>
  <c r="H45" i="2" s="1"/>
  <c r="J44" i="2"/>
  <c r="I44" i="2"/>
  <c r="H44" i="2" s="1"/>
  <c r="J43" i="2"/>
  <c r="I43" i="2"/>
  <c r="H43" i="2" s="1"/>
  <c r="J42" i="2"/>
  <c r="I42" i="2"/>
  <c r="H42" i="2" s="1"/>
  <c r="J41" i="2"/>
  <c r="I41" i="2"/>
  <c r="H41" i="2" s="1"/>
  <c r="J40" i="2"/>
  <c r="I40" i="2"/>
  <c r="H40" i="2" s="1"/>
  <c r="J39" i="2"/>
  <c r="I39" i="2"/>
  <c r="H39" i="2" s="1"/>
  <c r="J38" i="2"/>
  <c r="I38" i="2"/>
  <c r="H38" i="2" s="1"/>
  <c r="J37" i="2"/>
  <c r="I37" i="2"/>
  <c r="H37" i="2" s="1"/>
  <c r="J36" i="2"/>
  <c r="I36" i="2"/>
  <c r="H36" i="2" s="1"/>
  <c r="J35" i="2"/>
  <c r="I35" i="2"/>
  <c r="H35" i="2" s="1"/>
  <c r="J34" i="2"/>
  <c r="I34" i="2"/>
  <c r="H34" i="2" s="1"/>
  <c r="J33" i="2"/>
  <c r="I33" i="2"/>
  <c r="H33" i="2" s="1"/>
  <c r="J32" i="2"/>
  <c r="I32" i="2"/>
  <c r="H32" i="2" s="1"/>
  <c r="J31" i="2"/>
  <c r="I31" i="2"/>
  <c r="H31" i="2" s="1"/>
  <c r="J30" i="2"/>
  <c r="I30" i="2"/>
  <c r="H30" i="2" s="1"/>
  <c r="J29" i="2"/>
  <c r="I29" i="2"/>
  <c r="H29" i="2" s="1"/>
  <c r="J28" i="2"/>
  <c r="I28" i="2"/>
  <c r="H28" i="2" s="1"/>
  <c r="J27" i="2"/>
  <c r="I27" i="2"/>
  <c r="H27" i="2" s="1"/>
  <c r="J26" i="2"/>
  <c r="I26" i="2"/>
  <c r="H26" i="2" s="1"/>
  <c r="J25" i="2"/>
  <c r="I25" i="2"/>
  <c r="H25" i="2" s="1"/>
  <c r="J24" i="2"/>
  <c r="I24" i="2"/>
  <c r="H24" i="2" s="1"/>
  <c r="J23" i="2"/>
  <c r="I23" i="2"/>
  <c r="H23" i="2" s="1"/>
  <c r="J22" i="2"/>
  <c r="I22" i="2"/>
  <c r="H22" i="2" s="1"/>
  <c r="J21" i="2"/>
  <c r="I21" i="2"/>
  <c r="H21" i="2" s="1"/>
  <c r="J20" i="2"/>
  <c r="I20" i="2"/>
  <c r="H20" i="2" s="1"/>
  <c r="J146" i="2"/>
  <c r="I146" i="2"/>
  <c r="H146" i="2" s="1"/>
  <c r="J145" i="2"/>
  <c r="I145" i="2"/>
  <c r="H145" i="2" s="1"/>
  <c r="J144" i="2"/>
  <c r="I144" i="2"/>
  <c r="H144" i="2" s="1"/>
  <c r="J143" i="2"/>
  <c r="I143" i="2"/>
  <c r="H143" i="2" s="1"/>
  <c r="J142" i="2"/>
  <c r="I142" i="2"/>
  <c r="H142" i="2" s="1"/>
  <c r="J141" i="2"/>
  <c r="I141" i="2"/>
  <c r="H141" i="2" s="1"/>
  <c r="J140" i="2"/>
  <c r="I140" i="2"/>
  <c r="H140" i="2" s="1"/>
  <c r="J139" i="2"/>
  <c r="I139" i="2"/>
  <c r="J138" i="2"/>
  <c r="I138" i="2"/>
  <c r="H138" i="2" s="1"/>
  <c r="J137" i="2"/>
  <c r="I137" i="2"/>
  <c r="H137" i="2" s="1"/>
  <c r="J136" i="2"/>
  <c r="I136" i="2"/>
  <c r="H136" i="2" s="1"/>
  <c r="J135" i="2"/>
  <c r="I135" i="2"/>
  <c r="H135" i="2" s="1"/>
  <c r="J134" i="2"/>
  <c r="I134" i="2"/>
  <c r="H134" i="2" s="1"/>
  <c r="J133" i="2"/>
  <c r="I133" i="2"/>
  <c r="H133" i="2" s="1"/>
  <c r="J132" i="2"/>
  <c r="I132" i="2"/>
  <c r="H132" i="2" s="1"/>
  <c r="J131" i="2"/>
  <c r="I131" i="2"/>
  <c r="H131" i="2" s="1"/>
  <c r="J130" i="2"/>
  <c r="I130" i="2"/>
  <c r="H130" i="2" s="1"/>
  <c r="J129" i="2"/>
  <c r="I129" i="2"/>
  <c r="H129" i="2" s="1"/>
  <c r="J128" i="2"/>
  <c r="I128" i="2"/>
  <c r="H128" i="2" s="1"/>
  <c r="J127" i="2"/>
  <c r="I127" i="2"/>
  <c r="H127" i="2" s="1"/>
  <c r="J126" i="2"/>
  <c r="I126" i="2"/>
  <c r="H126" i="2" s="1"/>
  <c r="J125" i="2"/>
  <c r="I125" i="2"/>
  <c r="H125" i="2" s="1"/>
  <c r="J124" i="2"/>
  <c r="I124" i="2"/>
  <c r="H124" i="2" s="1"/>
  <c r="J123" i="2"/>
  <c r="I123" i="2"/>
  <c r="H123" i="2" s="1"/>
  <c r="J122" i="2"/>
  <c r="I122" i="2"/>
  <c r="H122" i="2" s="1"/>
  <c r="J121" i="2"/>
  <c r="I121" i="2"/>
  <c r="H121" i="2" s="1"/>
  <c r="J120" i="2"/>
  <c r="I120" i="2"/>
  <c r="H120" i="2" s="1"/>
  <c r="J119" i="2"/>
  <c r="I119" i="2"/>
  <c r="H119" i="2" s="1"/>
  <c r="J118" i="2"/>
  <c r="I118" i="2"/>
  <c r="H118" i="2" s="1"/>
  <c r="J117" i="2"/>
  <c r="I117" i="2"/>
  <c r="H117" i="2" s="1"/>
  <c r="J116" i="2"/>
  <c r="I116" i="2"/>
  <c r="H116" i="2" s="1"/>
  <c r="J115" i="2"/>
  <c r="I115" i="2"/>
  <c r="H115" i="2" s="1"/>
  <c r="J114" i="2"/>
  <c r="I114" i="2"/>
  <c r="H114" i="2" s="1"/>
  <c r="J113" i="2"/>
  <c r="I113" i="2"/>
  <c r="H113" i="2" s="1"/>
  <c r="J112" i="2"/>
  <c r="I112" i="2"/>
  <c r="H112" i="2" s="1"/>
  <c r="J111" i="2"/>
  <c r="I111" i="2"/>
  <c r="H111" i="2" s="1"/>
  <c r="J110" i="2"/>
  <c r="I110" i="2"/>
  <c r="H110" i="2" s="1"/>
  <c r="J109" i="2"/>
  <c r="I109" i="2"/>
  <c r="H109" i="2" s="1"/>
  <c r="J108" i="2"/>
  <c r="I108" i="2"/>
  <c r="H108" i="2" s="1"/>
  <c r="J107" i="2"/>
  <c r="I107" i="2"/>
  <c r="J106" i="2"/>
  <c r="I106" i="2"/>
  <c r="H106" i="2" s="1"/>
  <c r="J167" i="2"/>
  <c r="I167" i="2"/>
  <c r="H167" i="2" s="1"/>
  <c r="J166" i="2"/>
  <c r="I166" i="2"/>
  <c r="H166" i="2" s="1"/>
  <c r="J165" i="2"/>
  <c r="I165" i="2"/>
  <c r="H165" i="2" s="1"/>
  <c r="J164" i="2"/>
  <c r="I164" i="2"/>
  <c r="H164" i="2" s="1"/>
  <c r="J163" i="2"/>
  <c r="I163" i="2"/>
  <c r="H163" i="2" s="1"/>
  <c r="J162" i="2"/>
  <c r="I162" i="2"/>
  <c r="H162" i="2" s="1"/>
  <c r="J161" i="2"/>
  <c r="I161" i="2"/>
  <c r="H161" i="2" s="1"/>
  <c r="J160" i="2"/>
  <c r="I160" i="2"/>
  <c r="H160" i="2" s="1"/>
  <c r="J159" i="2"/>
  <c r="I159" i="2"/>
  <c r="H159" i="2" s="1"/>
  <c r="J158" i="2"/>
  <c r="I158" i="2"/>
  <c r="H158" i="2" s="1"/>
  <c r="J157" i="2"/>
  <c r="I157" i="2"/>
  <c r="H157" i="2" s="1"/>
  <c r="J156" i="2"/>
  <c r="I156" i="2"/>
  <c r="H156" i="2" s="1"/>
  <c r="J155" i="2"/>
  <c r="I155" i="2"/>
  <c r="H155" i="2" s="1"/>
  <c r="J154" i="2"/>
  <c r="I154" i="2"/>
  <c r="H154" i="2" s="1"/>
  <c r="J153" i="2"/>
  <c r="I153" i="2"/>
  <c r="H153" i="2" s="1"/>
  <c r="J152" i="2"/>
  <c r="I152" i="2"/>
  <c r="H152" i="2" s="1"/>
  <c r="J151" i="2"/>
  <c r="I151" i="2"/>
  <c r="H151" i="2" s="1"/>
  <c r="J150" i="2"/>
  <c r="I150" i="2"/>
  <c r="H150" i="2" s="1"/>
  <c r="J149" i="2"/>
  <c r="I149" i="2"/>
  <c r="H149" i="2" s="1"/>
  <c r="J148" i="2"/>
  <c r="I148" i="2"/>
  <c r="H148" i="2" s="1"/>
  <c r="J147" i="2"/>
  <c r="I147" i="2"/>
  <c r="H147" i="2" s="1"/>
  <c r="J178" i="2"/>
  <c r="I178" i="2"/>
  <c r="H178" i="2" s="1"/>
  <c r="J177" i="2"/>
  <c r="I177" i="2"/>
  <c r="H177" i="2" s="1"/>
  <c r="J176" i="2"/>
  <c r="I176" i="2"/>
  <c r="H176" i="2" s="1"/>
  <c r="J175" i="2"/>
  <c r="I175" i="2"/>
  <c r="H175" i="2" s="1"/>
  <c r="J174" i="2"/>
  <c r="I174" i="2"/>
  <c r="H174" i="2" s="1"/>
  <c r="J173" i="2"/>
  <c r="I173" i="2"/>
  <c r="H173" i="2" s="1"/>
  <c r="J172" i="2"/>
  <c r="I172" i="2"/>
  <c r="H172" i="2" s="1"/>
  <c r="J171" i="2"/>
  <c r="I171" i="2"/>
  <c r="H171" i="2" s="1"/>
  <c r="J170" i="2"/>
  <c r="I170" i="2"/>
  <c r="H170" i="2" s="1"/>
  <c r="J169" i="2"/>
  <c r="I169" i="2"/>
  <c r="H169" i="2" s="1"/>
  <c r="J168" i="2"/>
  <c r="I168" i="2"/>
  <c r="H168" i="2" s="1"/>
  <c r="J5" i="5" l="1"/>
  <c r="B27" i="1" s="1"/>
  <c r="H21" i="5"/>
  <c r="H16" i="5"/>
  <c r="J12" i="5"/>
  <c r="H26" i="5"/>
  <c r="H24" i="5"/>
  <c r="H19" i="5"/>
  <c r="H15" i="5"/>
  <c r="H25" i="5"/>
  <c r="H23" i="5"/>
  <c r="H14" i="5"/>
  <c r="H22" i="5"/>
  <c r="H17" i="5"/>
  <c r="H18" i="5"/>
  <c r="I5" i="5"/>
  <c r="I12" i="5"/>
  <c r="H13" i="5"/>
  <c r="H139" i="2"/>
  <c r="H60" i="2"/>
  <c r="H107" i="2"/>
  <c r="J13" i="2"/>
  <c r="J14" i="2"/>
  <c r="J15" i="2"/>
  <c r="J16" i="2"/>
  <c r="J17" i="2"/>
  <c r="J18" i="2"/>
  <c r="J19" i="2"/>
  <c r="J179" i="2"/>
  <c r="J191" i="2"/>
  <c r="J192" i="2"/>
  <c r="J193" i="2"/>
  <c r="J194" i="2"/>
  <c r="J195" i="2"/>
  <c r="J196" i="2"/>
  <c r="J197" i="2"/>
  <c r="J198" i="2"/>
  <c r="J199" i="2"/>
  <c r="J200" i="2"/>
  <c r="J201" i="2"/>
  <c r="J202" i="2"/>
  <c r="J203" i="2"/>
  <c r="I14" i="2"/>
  <c r="B16" i="12" s="1"/>
  <c r="I15" i="2"/>
  <c r="I16" i="2"/>
  <c r="I17" i="2"/>
  <c r="I18" i="2"/>
  <c r="I19" i="2"/>
  <c r="I179" i="2"/>
  <c r="I191" i="2"/>
  <c r="I192" i="2"/>
  <c r="I193" i="2"/>
  <c r="I194" i="2"/>
  <c r="I195" i="2"/>
  <c r="I196" i="2"/>
  <c r="I197" i="2"/>
  <c r="I198" i="2"/>
  <c r="I199" i="2"/>
  <c r="I200" i="2"/>
  <c r="I201" i="2"/>
  <c r="I202" i="2"/>
  <c r="I203" i="2"/>
  <c r="G12" i="2"/>
  <c r="H14" i="2" l="1"/>
  <c r="B15" i="12"/>
  <c r="G5" i="5"/>
  <c r="B13" i="1" s="1"/>
  <c r="J5" i="2"/>
  <c r="B25" i="1" s="1"/>
  <c r="H12" i="5"/>
  <c r="H5" i="5"/>
  <c r="B17" i="1" s="1"/>
  <c r="H16" i="2"/>
  <c r="I12" i="2"/>
  <c r="I5" i="2"/>
  <c r="B21" i="1" s="1"/>
  <c r="J12" i="2"/>
  <c r="B38" i="12" l="1"/>
  <c r="D22" i="12"/>
  <c r="D14" i="12" l="1"/>
  <c r="B17" i="12"/>
  <c r="H191" i="2"/>
  <c r="H192" i="2"/>
  <c r="H193" i="2"/>
  <c r="H194" i="2"/>
  <c r="H195" i="2"/>
  <c r="H196" i="2"/>
  <c r="H197" i="2"/>
  <c r="H198" i="2"/>
  <c r="H199" i="2"/>
  <c r="H200" i="2"/>
  <c r="H201" i="2"/>
  <c r="H202" i="2"/>
  <c r="H203" i="2"/>
  <c r="H13" i="2"/>
  <c r="H179" i="2"/>
  <c r="H19" i="2"/>
  <c r="H18" i="2"/>
  <c r="H17" i="2"/>
  <c r="H15" i="2"/>
  <c r="H5" i="2" l="1"/>
  <c r="H12" i="2"/>
  <c r="B11" i="1" l="1"/>
  <c r="B23" i="1"/>
  <c r="A6" i="5"/>
  <c r="A5" i="5"/>
  <c r="A4" i="5"/>
  <c r="A6" i="2" l="1"/>
  <c r="A5" i="2"/>
  <c r="A4" i="2"/>
  <c r="B15" i="1" l="1"/>
  <c r="B19" i="1" l="1"/>
</calcChain>
</file>

<file path=xl/sharedStrings.xml><?xml version="1.0" encoding="utf-8"?>
<sst xmlns="http://schemas.openxmlformats.org/spreadsheetml/2006/main" count="246" uniqueCount="155">
  <si>
    <t>Calculations configured for entering transactions using the gross amount</t>
  </si>
  <si>
    <t>HMRC VAT Notice 700/12</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</si>
  <si>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</si>
  <si>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</si>
  <si>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</si>
  <si>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</si>
  <si>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</si>
  <si>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VAT totals import sheet for TaxCalc VAT Filer</t>
  </si>
  <si>
    <t xml:space="preserve"> Enter the business name and VAT period below and these details will be shown in all other tabs. </t>
  </si>
  <si>
    <t xml:space="preserve"> Business name</t>
  </si>
  <si>
    <t xml:space="preserve"> VAT period from</t>
  </si>
  <si>
    <t xml:space="preserve"> VAT period to</t>
  </si>
  <si>
    <t>VAT Return boxes 1 to 9 will populate from entries on the tabs</t>
  </si>
  <si>
    <t>Box 1</t>
  </si>
  <si>
    <t>VAT due in this period on sales and other outputs</t>
  </si>
  <si>
    <t>Box 2</t>
  </si>
  <si>
    <t>VAT due in this period on acquisitions of goods made in Northern Ireland from EU Member States</t>
  </si>
  <si>
    <t>Box 3</t>
  </si>
  <si>
    <t>Total VAT due</t>
  </si>
  <si>
    <t>Box 4</t>
  </si>
  <si>
    <t>VAT reclaimed in this period on purchases and other inputs (including acquisitions in Northern Ireland from EU Member States)</t>
  </si>
  <si>
    <t>Box 5</t>
  </si>
  <si>
    <t>Net VAT to pay to HMRC or reclaim</t>
  </si>
  <si>
    <t>Box 6</t>
  </si>
  <si>
    <t>Total value of sales and all other outputs excluding VAT. Include your box 8 figure</t>
  </si>
  <si>
    <t>Box 7</t>
  </si>
  <si>
    <t>Total value of purchases and all other inputs excluding VAT. Include your box 9 figure</t>
  </si>
  <si>
    <t>Box 8</t>
  </si>
  <si>
    <t>Total value of all supplies of goods and related costs, excluding  VAT, from Northern Ireland to EU Member States</t>
  </si>
  <si>
    <t>Box 9</t>
  </si>
  <si>
    <t>Total value of all acquisitions of goods and related costs, excluding VAT, made in Northern Ireland from EU Member States</t>
  </si>
  <si>
    <t xml:space="preserve"> Update period from</t>
  </si>
  <si>
    <t xml:space="preserve"> Update period to</t>
  </si>
  <si>
    <t>Income</t>
  </si>
  <si>
    <t>Breakdown</t>
  </si>
  <si>
    <t>Totals only</t>
  </si>
  <si>
    <t>Summary income</t>
  </si>
  <si>
    <t>Turnover</t>
  </si>
  <si>
    <t>Income Total</t>
  </si>
  <si>
    <t>Expenses</t>
  </si>
  <si>
    <t>Summary expenses</t>
  </si>
  <si>
    <t>Expenses Total</t>
  </si>
  <si>
    <t>Sales transactions (outputs)</t>
  </si>
  <si>
    <t>VAT</t>
  </si>
  <si>
    <t>Net</t>
  </si>
  <si>
    <t>Net EU</t>
  </si>
  <si>
    <t>Totals for VAT</t>
  </si>
  <si>
    <t>VAT box</t>
  </si>
  <si>
    <t>Enter or import all sales transactions</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</si>
  <si>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</si>
  <si>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Invoice date</t>
  </si>
  <si>
    <t>Customer</t>
  </si>
  <si>
    <t>Description</t>
  </si>
  <si>
    <t>Invoice No/Ref.</t>
  </si>
  <si>
    <t>VAT rate</t>
  </si>
  <si>
    <t>Gross 
amount</t>
  </si>
  <si>
    <t>VAT 
amount</t>
  </si>
  <si>
    <t>Net 
amount</t>
  </si>
  <si>
    <t>Out of 
scope</t>
  </si>
  <si>
    <t>Comments</t>
  </si>
  <si>
    <t>Date paid</t>
  </si>
  <si>
    <t>Customer A</t>
  </si>
  <si>
    <t>Example 1</t>
  </si>
  <si>
    <t>Standard (20%)</t>
  </si>
  <si>
    <t>Customer B</t>
  </si>
  <si>
    <t>Example 2</t>
  </si>
  <si>
    <t>Out of scope (OS)</t>
  </si>
  <si>
    <t>Customer C</t>
  </si>
  <si>
    <t>Example 3</t>
  </si>
  <si>
    <t>EU via NI (user enter)</t>
  </si>
  <si>
    <t>Customer D</t>
  </si>
  <si>
    <t>Example 4</t>
  </si>
  <si>
    <t>Hospitality (12.5%)</t>
  </si>
  <si>
    <t>Customer E</t>
  </si>
  <si>
    <t>Example 5</t>
  </si>
  <si>
    <t>Zero (0%)</t>
  </si>
  <si>
    <t>N/A</t>
  </si>
  <si>
    <t>Capital introduced</t>
  </si>
  <si>
    <t>Purchase transactions (inputs)</t>
  </si>
  <si>
    <t>VAT EU</t>
  </si>
  <si>
    <t>Enter or import all purchases transactions</t>
  </si>
  <si>
    <t>Reference (optional)</t>
  </si>
  <si>
    <t xml:space="preserve">Net 
amount   </t>
  </si>
  <si>
    <t>Supplier A</t>
  </si>
  <si>
    <t>Supplier B</t>
  </si>
  <si>
    <t>Supplier C</t>
  </si>
  <si>
    <t>Supplier D</t>
  </si>
  <si>
    <t>Supplier E</t>
  </si>
  <si>
    <t>Supplier F</t>
  </si>
  <si>
    <t>Example 6</t>
  </si>
  <si>
    <t>Reduced (5%)</t>
  </si>
  <si>
    <t>Supplier G</t>
  </si>
  <si>
    <t>Example 7</t>
  </si>
  <si>
    <t>Supplier H</t>
  </si>
  <si>
    <t>Example 8</t>
  </si>
  <si>
    <t>Supplier I</t>
  </si>
  <si>
    <t>Example 9</t>
  </si>
  <si>
    <t>Supplier J</t>
  </si>
  <si>
    <t>Example 10</t>
  </si>
  <si>
    <t>Exempt (E)</t>
  </si>
  <si>
    <t>Supplier K</t>
  </si>
  <si>
    <t>Example 11</t>
  </si>
  <si>
    <t>Supplier L</t>
  </si>
  <si>
    <t>Example 12</t>
  </si>
  <si>
    <t>Supplier M</t>
  </si>
  <si>
    <t>Example 13</t>
  </si>
  <si>
    <t>Drawings</t>
  </si>
  <si>
    <t>Default VAT rates</t>
  </si>
  <si>
    <t>This information is used to populate the VAT rate dropdown. To add a VAT rate, insert a row within the table and add the required percentage and factor (which is used on the gross amount when calculating the gross to net version of this template).</t>
  </si>
  <si>
    <t xml:space="preserve">VAT rate description </t>
  </si>
  <si>
    <t>VAT rate percentage</t>
  </si>
  <si>
    <t>Exempt /
Out of Scope</t>
  </si>
  <si>
    <t>Factor</t>
  </si>
  <si>
    <t>Y</t>
  </si>
  <si>
    <t>*</t>
  </si>
  <si>
    <t xml:space="preserve">* VAT amounts will vary so VAT and Net amounts should be entered manually for these types of transactions. </t>
  </si>
  <si>
    <t>See HMRC guidance for more information.</t>
  </si>
  <si>
    <t>Income/Expense analysis</t>
  </si>
  <si>
    <t xml:space="preserve">[DO NOT ENTER ANY DATA IN THIS ROW &gt;&gt;]                                      </t>
  </si>
  <si>
    <t>IF YOU NEED TO INSERT MORE ROWS, ONLY DO SO ABOVE THIS ROW</t>
  </si>
  <si>
    <t>Out of scope but in Box 6 (OS6)</t>
  </si>
  <si>
    <r>
      <t>Out of scope
(</t>
    </r>
    <r>
      <rPr>
        <i/>
        <sz val="10"/>
        <color theme="0"/>
        <rFont val="Open Sans Regular"/>
      </rPr>
      <t>not in Box 6</t>
    </r>
    <r>
      <rPr>
        <sz val="10"/>
        <color theme="0"/>
        <rFont val="Open Sans Regular"/>
      </rPr>
      <t>)</t>
    </r>
  </si>
  <si>
    <t>INV001</t>
  </si>
  <si>
    <t>INV002</t>
  </si>
  <si>
    <t>INV003</t>
  </si>
  <si>
    <t>INV004</t>
  </si>
  <si>
    <t>INV005</t>
  </si>
  <si>
    <t>Supplier</t>
  </si>
  <si>
    <t>Version 2025 (VAT and IT combined)</t>
  </si>
  <si>
    <t>TaxCalc MTD Quarterly Filer Spreadsheet Template</t>
  </si>
  <si>
    <t>Income and Expenditure totals import sheet for TaxCalc MTD Quarterly Filer</t>
  </si>
  <si>
    <t>Other business income</t>
  </si>
  <si>
    <t>Excluded for Income Tax</t>
  </si>
  <si>
    <t>Cost of goods bought for resale or goods used</t>
  </si>
  <si>
    <t>Construction industry — payments to subcontractors</t>
  </si>
  <si>
    <t>Wages, salaries, and other staff costs</t>
  </si>
  <si>
    <t>Car, van, and travel expenses</t>
  </si>
  <si>
    <t>Rent, rates, power, and insurance costs</t>
  </si>
  <si>
    <t>Repairs and maintenance of property and equipment</t>
  </si>
  <si>
    <t>Phone, fax, stationery, and other office costs</t>
  </si>
  <si>
    <t>Advertising</t>
  </si>
  <si>
    <t>Business entertainment costs</t>
  </si>
  <si>
    <t>Interest on bank and other loans</t>
  </si>
  <si>
    <t>Bank, credit card and other financial charges</t>
  </si>
  <si>
    <t>Accountancy, legal and other professional fees</t>
  </si>
  <si>
    <t>Other business expenses</t>
  </si>
  <si>
    <t>Exclude for Income Tax filing</t>
  </si>
  <si>
    <t>MTD Quarterly filing analysis for quarterly income and expenditure updates</t>
  </si>
  <si>
    <t xml:space="preserve">This information is used to populate the quarterly filing analysis dropdown. These are predetermined by HMRC and are used to analyse income and expenses to file quarterly income tax updates. Businesses with a turnover of less than £90,000 can use summarised totals for income and expenses and therefore can use the Summary income and expense totals provided on the 'Quarterly filing totals' tab. </t>
  </si>
  <si>
    <t>Excluded from Income Tax filing</t>
  </si>
  <si>
    <t xml:space="preserve">Please enter a VAT rate and quarterly filing analysis for all transactions (unless you wish to exclude item from quarterly Income Tax reporting) </t>
  </si>
  <si>
    <t>This template is an example of how to comply with providing digital links, throughout the VAT return process and also in readiness for submitting quarterly figures for MTD for Income Tax.
This template is to get you started. Feel free to amend this spreadsheet to suit your practice and your clients needs.
                                                                                                                                                                                                                                                                                                                                       For MTD VAT: It illustrates how to collate and total transactions and then provide a link to the VAT boxes required by VAT Filer.The VAT filing totals tab can be mapped for import into VAT Filer.
For MTD for Income Tax: Each transaction can be allocated a 'Quarterly filing analysis'. The totals for each code are collated within the Quarterly filing totals tab which can then easily be mapped for import into TaxCalc MTD Quarterly Filer (available from April 2025 for pilot users) to then fulfill the quarterly MTD submissions for Income Tax. 
The Sales and Purchase transactions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If these are edited, it may affect the integrity of the calculations and you may therefore wish to consider password protecting the worksheet. When opening this file in VAT Filer or MTD Quarterly Filer, the first tab will be in view, so for ease of use, the order of the tabs could be changed by right clicking on the tab and selecting 'move or copy'.
This template would need to be adjusted for use with different VAT schemes such as the Flat Rate Scheme. VAT Filer allows for certain adjustments to be made, such as for partial exemption or fuel scale charges, once the data has been imported. Please see HMRC guidance on how to account for transactions within the VAT return.</t>
  </si>
  <si>
    <t>Quarterly filing analysis</t>
  </si>
  <si>
    <t>Irrecoverable debts</t>
  </si>
  <si>
    <t>Depeciation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</si>
</sst>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quot;£&quot;#,##0.00"/>
    <numFmt numFmtId="165" formatCode="[$-809]dd\ mmmm\ yyyy;@"/>
    <numFmt numFmtId="166" formatCode="0.0%"/>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
      <i/>
      <sz val="10"/>
      <color theme="0"/>
      <name val="Open Sans Regula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0092B3"/>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
      <left/>
      <right/>
      <top/>
      <bottom style="thin">
        <color theme="0" tint="-0.2499465926084170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17">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20" xfId="0" applyFont="1" applyBorder="1" applyAlignment="1">
      <alignment vertical="top"/>
    </xf>
    <xf numFmtId="0" fontId="24" fillId="0" borderId="0" xfId="0" applyFont="1" applyAlignment="1">
      <alignment horizontal="left" vertical="center" indent="1"/>
    </xf>
    <xf numFmtId="0" fontId="27" fillId="0" borderId="0" xfId="0" applyFont="1" applyAlignment="1" applyProtection="1">
      <alignment horizontal="left" vertical="center" indent="1"/>
      <protection locked="0"/>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22"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5" xfId="0" applyNumberFormat="1" applyFont="1" applyFill="1" applyBorder="1" applyAlignment="1">
      <alignment horizontal="right" vertical="center" indent="1"/>
    </xf>
    <xf numFmtId="3" fontId="24" fillId="33" borderId="25"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30" fillId="36" borderId="23" xfId="0" applyFont="1" applyFill="1" applyBorder="1" applyAlignment="1" applyProtection="1">
      <alignment horizontal="right"/>
      <protection locked="0"/>
    </xf>
    <xf numFmtId="43" fontId="24" fillId="33" borderId="12" xfId="0" applyNumberFormat="1" applyFont="1" applyFill="1" applyBorder="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24" fillId="36" borderId="23" xfId="0" applyFont="1" applyFill="1" applyBorder="1" applyAlignment="1" applyProtection="1">
      <alignment horizontal="center"/>
      <protection locked="0"/>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165" fontId="24" fillId="36" borderId="15" xfId="0" applyNumberFormat="1" applyFont="1" applyFill="1" applyBorder="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165" fontId="31" fillId="35" borderId="15" xfId="0" applyNumberFormat="1" applyFont="1" applyFill="1" applyBorder="1" applyAlignment="1" applyProtection="1">
      <alignment horizontal="right" vertical="center" indent="1"/>
      <protection locked="0"/>
    </xf>
    <xf numFmtId="165" fontId="31" fillId="35" borderId="10" xfId="0" applyNumberFormat="1" applyFont="1" applyFill="1" applyBorder="1" applyAlignment="1" applyProtection="1">
      <alignment horizontal="right" vertical="center" indent="1"/>
      <protection locked="0"/>
    </xf>
    <xf numFmtId="0" fontId="31" fillId="35" borderId="23" xfId="0" applyFont="1" applyFill="1" applyBorder="1" applyAlignment="1" applyProtection="1">
      <alignment horizontal="center"/>
      <protection locked="0"/>
    </xf>
    <xf numFmtId="43" fontId="24" fillId="0" borderId="12" xfId="0" applyNumberFormat="1" applyFont="1" applyBorder="1" applyAlignment="1" applyProtection="1">
      <alignment horizontal="right"/>
      <protection locked="0"/>
    </xf>
    <xf numFmtId="165" fontId="24" fillId="0" borderId="15" xfId="0" applyNumberFormat="1" applyFont="1" applyBorder="1" applyAlignment="1" applyProtection="1">
      <alignment horizontal="left" vertical="center" indent="1"/>
      <protection locked="0"/>
    </xf>
    <xf numFmtId="0" fontId="25" fillId="0" borderId="0" xfId="42" applyFont="1" applyFill="1" applyAlignment="1" applyProtection="1">
      <alignment horizontal="left" vertical="center" indent="1"/>
      <protection locked="0"/>
    </xf>
    <xf numFmtId="14" fontId="24" fillId="0" borderId="24" xfId="0" applyNumberFormat="1" applyFont="1" applyBorder="1" applyAlignment="1" applyProtection="1">
      <alignment horizontal="left" vertical="center" indent="1"/>
      <protection locked="0"/>
    </xf>
    <xf numFmtId="165" fontId="24" fillId="0" borderId="24" xfId="0" applyNumberFormat="1" applyFont="1" applyBorder="1" applyAlignment="1" applyProtection="1">
      <alignment horizontal="left" vertical="center" indent="1"/>
      <protection locked="0"/>
    </xf>
    <xf numFmtId="43" fontId="24" fillId="0" borderId="18"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21"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4" fillId="0" borderId="21" xfId="0" applyFont="1" applyBorder="1" applyAlignment="1" applyProtection="1">
      <alignment horizontal="left" vertical="center" wrapText="1" indent="1"/>
      <protection locked="0"/>
    </xf>
    <xf numFmtId="0" fontId="18" fillId="0" borderId="21" xfId="0" applyFont="1" applyBorder="1" applyAlignment="1" applyProtection="1">
      <alignment horizontal="left" vertical="center" wrapText="1" indent="1"/>
      <protection locked="0"/>
    </xf>
    <xf numFmtId="0" fontId="23" fillId="0" borderId="21" xfId="42" applyBorder="1" applyAlignment="1" applyProtection="1">
      <alignment horizontal="left" vertical="center" wrapText="1" indent="1"/>
      <protection locked="0"/>
    </xf>
    <xf numFmtId="165" fontId="24" fillId="0" borderId="13"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0" fontId="31" fillId="0" borderId="12" xfId="0" applyFont="1" applyBorder="1" applyAlignment="1" applyProtection="1">
      <alignment horizontal="center" vertical="center" wrapText="1"/>
      <protection locked="0"/>
    </xf>
    <xf numFmtId="165" fontId="24" fillId="0" borderId="26" xfId="0" applyNumberFormat="1" applyFont="1" applyBorder="1" applyAlignment="1" applyProtection="1">
      <alignment horizontal="left" vertical="center" indent="1"/>
      <protection locked="0"/>
    </xf>
    <xf numFmtId="43" fontId="27" fillId="0" borderId="12" xfId="0" applyNumberFormat="1" applyFont="1" applyBorder="1" applyAlignment="1" applyProtection="1">
      <alignment horizontal="right"/>
      <protection locked="0"/>
    </xf>
    <xf numFmtId="0" fontId="23" fillId="0" borderId="0" xfId="42" applyAlignment="1">
      <alignment horizontal="left" vertical="center" indent="1"/>
    </xf>
    <xf numFmtId="165" fontId="24" fillId="0" borderId="15" xfId="0" quotePrefix="1" applyNumberFormat="1" applyFont="1" applyBorder="1" applyAlignment="1" applyProtection="1">
      <alignment horizontal="left" vertical="center" indent="1"/>
      <protection locked="0"/>
    </xf>
    <xf numFmtId="165" fontId="24" fillId="36" borderId="15" xfId="0" applyNumberFormat="1" applyFont="1" applyFill="1" applyBorder="1" applyAlignment="1">
      <alignment horizontal="left" vertical="center" indent="1"/>
    </xf>
    <xf numFmtId="165" fontId="24" fillId="36" borderId="14" xfId="0" applyNumberFormat="1" applyFont="1" applyFill="1" applyBorder="1"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4" fontId="24" fillId="33" borderId="25" xfId="0" applyNumberFormat="1" applyFont="1" applyFill="1" applyBorder="1" applyAlignment="1">
      <alignment vertical="center"/>
    </xf>
    <xf numFmtId="4" fontId="35" fillId="33" borderId="25" xfId="0" applyNumberFormat="1" applyFont="1" applyFill="1" applyBorder="1" applyAlignment="1">
      <alignment horizontal="right" vertical="center" indent="1"/>
    </xf>
    <xf numFmtId="4" fontId="37" fillId="37" borderId="25" xfId="0" applyNumberFormat="1" applyFont="1" applyFill="1" applyBorder="1" applyAlignment="1">
      <alignment horizontal="right" vertical="center" indent="1"/>
    </xf>
    <xf numFmtId="165" fontId="24" fillId="36" borderId="15" xfId="0" applyNumberFormat="1" applyFont="1" applyFill="1" applyBorder="1" applyAlignment="1">
      <alignment vertical="center"/>
    </xf>
    <xf numFmtId="0" fontId="30" fillId="38" borderId="0" xfId="0" applyFont="1" applyFill="1" applyAlignment="1">
      <alignment vertical="center"/>
    </xf>
    <xf numFmtId="0" fontId="30" fillId="38" borderId="0" xfId="0" applyFont="1" applyFill="1" applyAlignment="1" applyProtection="1">
      <alignment vertical="center"/>
      <protection locked="0"/>
    </xf>
    <xf numFmtId="0" fontId="24" fillId="36" borderId="23" xfId="0" applyFont="1" applyFill="1" applyBorder="1" applyAlignment="1">
      <alignment horizontal="center"/>
    </xf>
    <xf numFmtId="0" fontId="38" fillId="36" borderId="23" xfId="0" quotePrefix="1" applyFont="1" applyFill="1" applyBorder="1" applyAlignment="1">
      <alignment horizontal="center"/>
    </xf>
    <xf numFmtId="43" fontId="35" fillId="33" borderId="12" xfId="0" applyNumberFormat="1" applyFont="1" applyFill="1" applyBorder="1" applyAlignment="1">
      <alignment horizontal="right"/>
    </xf>
    <xf numFmtId="165" fontId="24" fillId="0" borderId="15" xfId="0" applyNumberFormat="1" applyFont="1" applyBorder="1" applyAlignment="1" applyProtection="1">
      <alignment horizontal="left" wrapText="1"/>
      <protection locked="0"/>
    </xf>
    <xf numFmtId="43" fontId="24" fillId="0" borderId="12" xfId="0" applyNumberFormat="1" applyFont="1" applyBorder="1" applyAlignment="1">
      <alignment horizontal="right" wrapText="1"/>
    </xf>
    <xf numFmtId="0" fontId="30" fillId="36" borderId="23" xfId="0" applyFont="1" applyFill="1" applyBorder="1" applyAlignment="1">
      <alignment horizontal="right"/>
    </xf>
    <xf numFmtId="0" fontId="24" fillId="0" borderId="0" xfId="0" applyFont="1" applyAlignment="1">
      <alignment horizontal="left" vertical="center" wrapText="1" indent="1"/>
    </xf>
    <xf numFmtId="0" fontId="24" fillId="0" borderId="19" xfId="0" applyFont="1" applyBorder="1" applyAlignment="1">
      <alignment horizontal="left" vertical="center" indent="1"/>
    </xf>
    <xf numFmtId="0" fontId="24" fillId="0" borderId="27" xfId="0" applyFont="1" applyBorder="1" applyAlignment="1">
      <alignment horizontal="left" vertical="center" indent="1"/>
    </xf>
    <xf numFmtId="0" fontId="31" fillId="0" borderId="28" xfId="0" applyFont="1" applyBorder="1" applyAlignment="1" applyProtection="1">
      <alignment horizontal="center" vertical="center" wrapText="1"/>
      <protection locked="0"/>
    </xf>
    <xf numFmtId="9" fontId="24" fillId="0" borderId="0" xfId="0" applyNumberFormat="1" applyFont="1" applyAlignment="1">
      <alignment horizontal="center" vertical="center" wrapText="1"/>
    </xf>
    <xf numFmtId="0" fontId="24" fillId="0" borderId="26" xfId="0" applyFont="1" applyBorder="1" applyAlignment="1">
      <alignment horizontal="center" vertical="center" wrapText="1"/>
    </xf>
    <xf numFmtId="0" fontId="24" fillId="0" borderId="11" xfId="0" applyFont="1" applyBorder="1" applyAlignment="1">
      <alignment horizontal="left" vertical="center" indent="1"/>
    </xf>
    <xf numFmtId="9" fontId="24" fillId="0" borderId="13" xfId="0" quotePrefix="1" applyNumberFormat="1" applyFont="1" applyBorder="1" applyAlignment="1">
      <alignment horizontal="center" vertical="center"/>
    </xf>
    <xf numFmtId="9" fontId="24" fillId="0" borderId="0" xfId="0" quotePrefix="1" applyNumberFormat="1" applyFont="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left" vertical="center" indent="1"/>
    </xf>
    <xf numFmtId="9" fontId="24" fillId="0" borderId="15" xfId="0" quotePrefix="1" applyNumberFormat="1" applyFont="1" applyBorder="1" applyAlignment="1">
      <alignment horizontal="center" vertical="center"/>
    </xf>
    <xf numFmtId="0" fontId="24" fillId="0" borderId="16" xfId="0" applyFont="1" applyBorder="1" applyAlignment="1">
      <alignment horizontal="left" vertical="center" indent="1"/>
    </xf>
    <xf numFmtId="1" fontId="24" fillId="0" borderId="15" xfId="0" applyNumberFormat="1" applyFont="1" applyBorder="1" applyAlignment="1">
      <alignment horizontal="center" vertical="center"/>
    </xf>
    <xf numFmtId="166" fontId="24" fillId="0" borderId="17" xfId="0" quotePrefix="1" applyNumberFormat="1" applyFont="1" applyBorder="1" applyAlignment="1">
      <alignment horizontal="center"/>
    </xf>
    <xf numFmtId="9" fontId="24" fillId="0" borderId="24" xfId="0" quotePrefix="1" applyNumberFormat="1" applyFont="1" applyBorder="1" applyAlignment="1">
      <alignment horizontal="center" vertical="center"/>
    </xf>
    <xf numFmtId="1" fontId="24" fillId="0" borderId="24" xfId="0" applyNumberFormat="1" applyFont="1" applyBorder="1" applyAlignment="1">
      <alignment horizontal="center" vertical="center"/>
    </xf>
    <xf numFmtId="0" fontId="24" fillId="0" borderId="0" xfId="0" applyFont="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14" fontId="24" fillId="0" borderId="19" xfId="0" applyNumberFormat="1" applyFont="1" applyBorder="1" applyAlignment="1" applyProtection="1">
      <alignment horizontal="left" vertical="center" indent="1"/>
      <protection locked="0"/>
    </xf>
    <xf numFmtId="14" fontId="24" fillId="0" borderId="14" xfId="0" applyNumberFormat="1" applyFont="1" applyBorder="1" applyAlignment="1" applyProtection="1">
      <alignment horizontal="left" vertical="center" indent="1"/>
      <protection locked="0"/>
    </xf>
    <xf numFmtId="0" fontId="24" fillId="0" borderId="15" xfId="0" applyFont="1" applyBorder="1" applyAlignment="1" applyProtection="1">
      <alignment horizontal="left" vertical="center" indent="1"/>
      <protection locked="0"/>
    </xf>
    <xf numFmtId="0" fontId="24" fillId="0" borderId="19" xfId="0" applyFont="1" applyBorder="1" applyAlignment="1" applyProtection="1">
      <alignment horizontal="left" vertical="center" indent="1"/>
      <protection locked="0"/>
    </xf>
    <xf numFmtId="0" fontId="24" fillId="0" borderId="14" xfId="0" applyFont="1" applyBorder="1" applyAlignment="1" applyProtection="1">
      <alignment horizontal="left" vertical="center" indent="1"/>
      <protection locked="0"/>
    </xf>
    <xf numFmtId="165" fontId="24" fillId="33" borderId="15" xfId="0" applyNumberFormat="1" applyFont="1" applyFill="1" applyBorder="1" applyAlignment="1">
      <alignment horizontal="left" vertical="center" indent="1"/>
    </xf>
    <xf numFmtId="0" fontId="0" fillId="33" borderId="19" xfId="0" applyFill="1" applyBorder="1" applyAlignment="1">
      <alignment horizontal="left" vertical="center" indent="1"/>
    </xf>
    <xf numFmtId="0" fontId="0" fillId="33" borderId="14" xfId="0" applyFill="1" applyBorder="1" applyAlignment="1">
      <alignment horizontal="left" vertical="center" indent="1"/>
    </xf>
    <xf numFmtId="0" fontId="24" fillId="33" borderId="15" xfId="0" applyFont="1" applyFill="1" applyBorder="1" applyAlignment="1" applyProtection="1">
      <alignment horizontal="left" vertical="center" indent="1"/>
      <protection locked="0"/>
    </xf>
    <xf numFmtId="0" fontId="24" fillId="33" borderId="19" xfId="0" applyFont="1" applyFill="1" applyBorder="1" applyAlignment="1" applyProtection="1">
      <alignment horizontal="left" vertical="center" indent="1"/>
      <protection locked="0"/>
    </xf>
    <xf numFmtId="0" fontId="24" fillId="33" borderId="14" xfId="0" applyFont="1" applyFill="1" applyBorder="1" applyAlignment="1" applyProtection="1">
      <alignment horizontal="left" vertical="center" indent="1"/>
      <protection locked="0"/>
    </xf>
    <xf numFmtId="14" fontId="24" fillId="33" borderId="15" xfId="0" applyNumberFormat="1" applyFont="1" applyFill="1" applyBorder="1" applyAlignment="1" applyProtection="1">
      <alignment horizontal="left" vertical="center" indent="1"/>
      <protection locked="0"/>
    </xf>
    <xf numFmtId="14" fontId="24" fillId="33" borderId="19" xfId="0" applyNumberFormat="1" applyFont="1" applyFill="1" applyBorder="1" applyAlignment="1" applyProtection="1">
      <alignment horizontal="left" vertical="center" indent="1"/>
      <protection locked="0"/>
    </xf>
    <xf numFmtId="14" fontId="24" fillId="33" borderId="14" xfId="0" applyNumberFormat="1" applyFont="1" applyFill="1" applyBorder="1" applyAlignment="1" applyProtection="1">
      <alignment horizontal="left" vertical="center" indent="1"/>
      <protection locked="0"/>
    </xf>
    <xf numFmtId="0" fontId="26" fillId="0" borderId="0" xfId="0" applyFont="1" applyAlignment="1">
      <alignment vertical="center" wrapText="1"/>
    </xf>
    <xf numFmtId="0" fontId="24" fillId="0" borderId="19" xfId="0" applyFont="1" applyBorder="1" applyAlignment="1" applyProtection="1">
      <alignment horizontal="left" vertical="center"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8">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color theme="1"/>
        <name val="Open Sans Regular"/>
        <scheme val="none"/>
      </font>
      <numFmt numFmtId="13" formatCode="0%"/>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Open Sans Regular"/>
        <scheme val="none"/>
      </font>
      <numFmt numFmtId="1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3" formatCode="0%"/>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style="thin">
          <color theme="0" tint="-0.24994659260841701"/>
        </right>
        <top style="thin">
          <color theme="0" tint="-0.24994659260841701"/>
        </top>
        <bottom style="thin">
          <color theme="0" tint="-0.24994659260841701"/>
        </bottom>
      </border>
      <protection locked="1"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47"/>
      <tableStyleElement type="headerRow" dxfId="46"/>
    </tableStyle>
  </tableStyles>
  <colors>
    <mruColors>
      <color rgb="FF9BE0F0"/>
      <color rgb="FFE04F05"/>
      <color rgb="FFF12E0D"/>
      <color rgb="FF0092B3"/>
      <color rgb="FFBFBFBF"/>
      <color rgb="FFFC2B68"/>
      <color rgb="FF007F9C"/>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L203" insertRowShift="1" totalsRowShown="0" headerRowDxfId="45" dataDxfId="43" headerRowBorderDxfId="44" tableBorderDxfId="42" totalsRowBorderDxfId="41">
  <tableColumns count="12">
    <tableColumn id="1" xr3:uid="{00000000-0010-0000-0000-000001000000}" name="Invoice date" dataDxfId="40"/>
    <tableColumn id="12" xr3:uid="{4FAAE1A9-42BB-4714-AA2F-A965AE7D4FCA}" name="Invoice No/Ref." dataDxfId="39"/>
    <tableColumn id="2" xr3:uid="{00000000-0010-0000-0000-000002000000}" name="Customer" dataDxfId="38"/>
    <tableColumn id="3" xr3:uid="{00000000-0010-0000-0000-000003000000}" name="Description" dataDxfId="37"/>
    <tableColumn id="11" xr3:uid="{00000000-0010-0000-0000-00000B000000}" name="VAT rate" dataDxfId="36"/>
    <tableColumn id="9" xr3:uid="{00000000-0010-0000-0000-000009000000}" name="Quarterly filing analysis" dataDxfId="35"/>
    <tableColumn id="6" xr3:uid="{00000000-0010-0000-0000-000006000000}" name="Gross _x000a_amount" dataDxfId="34"/>
    <tableColumn id="7" xr3:uid="{00000000-0010-0000-0000-000007000000}" name="VAT _x000a_amount" dataDxfId="33">
      <calculatedColumnFormula>G12/(SUMIF(Table1[[VAT rate description ]],Table3[[#This Row],[VAT rate]],Table1[Factor]))</calculatedColumnFormula>
    </tableColumn>
    <tableColumn id="5" xr3:uid="{00000000-0010-0000-0000-000005000000}" name="Net _x000a_amount" dataDxfId="32">
      <calculatedColumnFormula>IFERROR(G12/(SUMIF(Table1[[VAT rate description ]],Table3[[#This Row],[VAT rate]],Table1[Factor])),G12)</calculatedColumnFormula>
    </tableColumn>
    <tableColumn id="8" xr3:uid="{00000000-0010-0000-0000-000008000000}" name="Out of scope_x000a_(not in Box 6)" dataDxfId="31">
      <calculatedColumnFormula>IFERROR(IF(VLOOKUP(Table3[[#This Row],[VAT rate]],'VAT rates'!B:E,3,FALSE)="Y",Table3[[#This Row],[Gross 
amount]],"-"),"-")</calculatedColumnFormula>
    </tableColumn>
    <tableColumn id="13" xr3:uid="{00000000-0010-0000-0000-00000D000000}" name="Comments" dataDxfId="30"/>
    <tableColumn id="10" xr3:uid="{00000000-0010-0000-0000-00000A000000}" name="Date paid" dataDxfId="29"/>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L201" insertRowShift="1" totalsRowShown="0" headerRowDxfId="28" headerRowBorderDxfId="27" tableBorderDxfId="26" totalsRowBorderDxfId="25">
  <tableColumns count="12">
    <tableColumn id="1" xr3:uid="{00000000-0010-0000-0100-000001000000}" name="Invoice date" dataDxfId="24"/>
    <tableColumn id="10" xr3:uid="{4935E3D0-B286-45D5-9A0A-C12764B5586B}" name="Reference (optional)" dataDxfId="23"/>
    <tableColumn id="2" xr3:uid="{00000000-0010-0000-0100-000002000000}" name="Supplier" dataDxfId="22"/>
    <tableColumn id="3" xr3:uid="{00000000-0010-0000-0100-000003000000}" name="Description" dataDxfId="21"/>
    <tableColumn id="11" xr3:uid="{00000000-0010-0000-0100-00000B000000}" name="VAT rate" dataDxfId="20"/>
    <tableColumn id="9" xr3:uid="{00000000-0010-0000-0100-000009000000}" name="Quarterly filing analysis" dataDxfId="19"/>
    <tableColumn id="6" xr3:uid="{00000000-0010-0000-0100-000006000000}" name="Gross _x000a_amount" dataDxfId="18"/>
    <tableColumn id="7" xr3:uid="{00000000-0010-0000-0100-000007000000}" name="VAT _x000a_amount" dataDxfId="17">
      <calculatedColumnFormula>Table3[[#This Row],[Gross 
amount]]-Table3[[#This Row],[Net 
amount]]</calculatedColumnFormula>
    </tableColumn>
    <tableColumn id="5" xr3:uid="{00000000-0010-0000-0100-000005000000}" name="Net _x000a_amount   " dataDxfId="16">
      <calculatedColumnFormula>IFERROR(G12/(SUMIF(Table1[[VAT rate description ]],Table35[[#This Row],[VAT rate]],Table1[Factor])),G12)</calculatedColumnFormula>
    </tableColumn>
    <tableColumn id="8" xr3:uid="{00000000-0010-0000-0100-000008000000}" name="Out of _x000a_scope" dataDxfId="15">
      <calculatedColumnFormula>SUM(J179:J371)</calculatedColumnFormula>
    </tableColumn>
    <tableColumn id="13" xr3:uid="{00000000-0010-0000-0100-00000D000000}" name="Comments" dataDxfId="14"/>
    <tableColumn id="4" xr3:uid="{C310D510-1669-46DF-8D8B-50BCDF4DF06D}" name="Date paid" dataDxfId="13"/>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B5:E13" totalsRowShown="0" headerRowDxfId="12" dataDxfId="11" tableBorderDxfId="10" totalsRowBorderDxfId="9">
  <tableColumns count="4">
    <tableColumn id="1" xr3:uid="{00000000-0010-0000-0200-000001000000}" name="VAT rate description " dataDxfId="8"/>
    <tableColumn id="4" xr3:uid="{00000000-0010-0000-0200-000004000000}" name="VAT rate percentage" dataDxfId="7"/>
    <tableColumn id="5" xr3:uid="{00000000-0010-0000-0200-000005000000}" name="Exempt /_x000a_Out of Scope" dataDxfId="6"/>
    <tableColumn id="2" xr3:uid="{00000000-0010-0000-0200-000002000000}" name="Factor" dataDxfId="5"/>
  </tableColumns>
  <tableStyleInfo name="TaxCalc tabl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4"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how-to-fill-in-and-submit-your-vat-return-vat-notice-70012" TargetMode="External"/><Relationship Id="rId1" Type="http://schemas.openxmlformats.org/officeDocument/2006/relationships/hyperlink" Target="https://www.taxcalc.com/legal.php?page=hubEula"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www.gov.uk/government/publications/accounting-for-vat-on-goods-moving-between-great-britain-and-northern-ireland-from-1-january-2021/accounting-for-vat-on-goods-moving-between-great-britain-and-northern-ireland-from-1-january-2021"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6"/>
  <sheetViews>
    <sheetView showGridLines="0" tabSelected="1"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3" ht="15" thickBot="1"/>
    <row r="2" spans="2:3" ht="56.1" customHeight="1" thickTop="1">
      <c r="C2" s="9"/>
    </row>
    <row r="3" spans="2:3" ht="21">
      <c r="C3" s="53" t="s">
        <v>129</v>
      </c>
    </row>
    <row r="4" spans="2:3" s="51" customFormat="1" ht="13.8">
      <c r="B4" s="52"/>
      <c r="C4" s="54" t="s">
        <v>0</v>
      </c>
    </row>
    <row r="5" spans="2:3">
      <c r="C5" s="55" t="s">
        <v>128</v>
      </c>
    </row>
    <row r="6" spans="2:3">
      <c r="C6" s="55"/>
    </row>
    <row r="7" spans="2:3" ht="308.25" customHeight="1">
      <c r="C7" s="56" t="s">
        <v>151</v>
      </c>
    </row>
    <row r="8" spans="2:3">
      <c r="C8" s="55"/>
    </row>
    <row r="9" spans="2:3">
      <c r="C9" s="57" t="s">
        <v>1</v>
      </c>
    </row>
    <row r="10" spans="2:3" ht="15" thickBot="1">
      <c r="C10" s="18"/>
    </row>
    <row r="11" spans="2:3" ht="15" thickTop="1"/>
    <row r="12" spans="2:3">
      <c r="C12" s="5" t="s">
        <v>2</v>
      </c>
    </row>
    <row r="13" spans="2:3">
      <c r="C13" s="6" t="s">
        <v>3</v>
      </c>
    </row>
    <row r="14" spans="2:3" ht="26.4">
      <c r="C14" s="7" t="s">
        <v>4</v>
      </c>
    </row>
    <row r="15" spans="2:3">
      <c r="C15" s="5" t="s">
        <v>5</v>
      </c>
    </row>
    <row r="16" spans="2:3">
      <c r="C16" s="5" t="s">
        <v>6</v>
      </c>
    </row>
  </sheetData>
  <sheetProtection selectLockedCells="1" selectUnlockedCells="1"/>
  <hyperlinks>
    <hyperlink ref="C13" r:id="rId1" xr:uid="{00000000-0004-0000-0000-000000000000}"/>
    <hyperlink ref="C9" r:id="rId2" xr:uid="{00000000-0004-0000-0000-000001000000}"/>
  </hyperlinks>
  <pageMargins left="0.47244094488188981" right="0.47244094488188981" top="0.94488188976377963" bottom="0.74803149606299213" header="0.31496062992125984" footer="0.31496062992125984"/>
  <pageSetup paperSize="9" scale="83" orientation="landscape" r:id="rId3"/>
  <headerFooter>
    <oddHeader>&amp;L&amp;"-,Bold"&amp;18MTD TRANSACTIONS&amp;R&amp;G</oddHeader>
    <oddFooter>&amp;C&amp;G</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2"/>
  <sheetViews>
    <sheetView showGridLines="0" zoomScaleNormal="100" workbookViewId="0">
      <selection activeCell="C7" sqref="C7:K7"/>
    </sheetView>
  </sheetViews>
  <sheetFormatPr defaultColWidth="9.109375" defaultRowHeight="13.8"/>
  <cols>
    <col min="1" max="1" width="8.44140625"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C1" s="10"/>
      <c r="D1" s="10"/>
      <c r="E1" s="10"/>
      <c r="F1" s="10"/>
      <c r="G1" s="10"/>
      <c r="H1" s="10"/>
      <c r="I1" s="10"/>
      <c r="J1" s="10"/>
      <c r="K1" s="10"/>
      <c r="L1" s="10"/>
      <c r="M1" s="10"/>
    </row>
    <row r="2" spans="1:19" ht="17.399999999999999">
      <c r="A2" s="19" t="s">
        <v>7</v>
      </c>
      <c r="B2" s="12"/>
      <c r="C2" s="12"/>
      <c r="D2" s="12"/>
      <c r="E2" s="12"/>
      <c r="F2" s="12"/>
      <c r="G2" s="12"/>
      <c r="H2" s="12"/>
      <c r="I2" s="12"/>
      <c r="J2" s="12"/>
      <c r="K2" s="12"/>
      <c r="L2" s="12"/>
      <c r="M2" s="12"/>
      <c r="N2" s="3"/>
      <c r="O2" s="3"/>
      <c r="P2" s="3"/>
      <c r="Q2" s="4"/>
      <c r="R2" s="3"/>
      <c r="S2" s="3"/>
    </row>
    <row r="3" spans="1:19">
      <c r="A3" s="11"/>
      <c r="B3" s="12"/>
      <c r="C3" s="12"/>
      <c r="D3" s="12"/>
      <c r="E3" s="12"/>
      <c r="F3" s="12"/>
      <c r="G3" s="12"/>
      <c r="H3" s="12"/>
      <c r="I3" s="12"/>
      <c r="J3" s="12"/>
      <c r="K3" s="12"/>
      <c r="L3" s="12"/>
      <c r="M3" s="12"/>
      <c r="N3" s="3"/>
      <c r="O3" s="3"/>
      <c r="P3" s="3"/>
      <c r="Q3" s="4"/>
      <c r="R3" s="3"/>
      <c r="S3" s="3"/>
    </row>
    <row r="4" spans="1:19">
      <c r="A4" s="12" t="s">
        <v>8</v>
      </c>
      <c r="B4" s="12"/>
      <c r="C4" s="12"/>
      <c r="D4" s="12"/>
      <c r="E4" s="12"/>
      <c r="F4" s="12"/>
      <c r="G4" s="12"/>
      <c r="H4" s="12"/>
      <c r="I4" s="12"/>
      <c r="J4" s="12"/>
      <c r="K4" s="12"/>
      <c r="L4" s="12"/>
      <c r="M4" s="12"/>
      <c r="N4" s="3"/>
      <c r="O4" s="3"/>
      <c r="P4" s="3"/>
      <c r="Q4" s="4"/>
      <c r="R4" s="3"/>
      <c r="S4" s="3"/>
    </row>
    <row r="5" spans="1:19" ht="15" customHeight="1">
      <c r="A5" s="66" t="s">
        <v>9</v>
      </c>
      <c r="B5" s="67"/>
      <c r="C5" s="103"/>
      <c r="D5" s="104"/>
      <c r="E5" s="104"/>
      <c r="F5" s="104"/>
      <c r="G5" s="104"/>
      <c r="H5" s="104"/>
      <c r="I5" s="104"/>
      <c r="J5" s="104"/>
      <c r="K5" s="105"/>
      <c r="L5" s="13"/>
      <c r="M5" s="12"/>
      <c r="N5" s="3"/>
      <c r="O5" s="3"/>
      <c r="P5" s="3"/>
      <c r="Q5" s="4"/>
      <c r="R5" s="3"/>
      <c r="S5" s="3"/>
    </row>
    <row r="6" spans="1:19">
      <c r="A6" s="66" t="s">
        <v>10</v>
      </c>
      <c r="B6" s="66"/>
      <c r="C6" s="100"/>
      <c r="D6" s="101"/>
      <c r="E6" s="101"/>
      <c r="F6" s="101"/>
      <c r="G6" s="101"/>
      <c r="H6" s="101"/>
      <c r="I6" s="101"/>
      <c r="J6" s="101"/>
      <c r="K6" s="102"/>
      <c r="L6" s="12"/>
      <c r="M6" s="12"/>
      <c r="N6" s="3"/>
      <c r="O6" s="3"/>
      <c r="P6" s="3"/>
      <c r="Q6" s="3"/>
      <c r="R6" s="3"/>
      <c r="S6" s="3"/>
    </row>
    <row r="7" spans="1:19">
      <c r="A7" s="66" t="s">
        <v>11</v>
      </c>
      <c r="B7" s="66"/>
      <c r="C7" s="100"/>
      <c r="D7" s="101"/>
      <c r="E7" s="101"/>
      <c r="F7" s="101"/>
      <c r="G7" s="101"/>
      <c r="H7" s="101"/>
      <c r="I7" s="101"/>
      <c r="J7" s="101"/>
      <c r="K7" s="102"/>
      <c r="L7" s="12"/>
      <c r="M7" s="12"/>
      <c r="N7" s="3"/>
      <c r="O7" s="3"/>
      <c r="P7" s="3"/>
      <c r="Q7" s="3"/>
      <c r="R7" s="3"/>
      <c r="S7" s="3"/>
    </row>
    <row r="8" spans="1:19">
      <c r="A8" s="11"/>
      <c r="B8" s="14"/>
      <c r="C8" s="14"/>
      <c r="D8" s="12"/>
      <c r="E8" s="12"/>
      <c r="F8" s="12"/>
      <c r="G8" s="12"/>
      <c r="H8" s="12"/>
      <c r="I8" s="12"/>
      <c r="J8" s="12"/>
      <c r="K8" s="12"/>
      <c r="L8" s="12"/>
      <c r="M8" s="12"/>
      <c r="N8" s="3"/>
      <c r="O8" s="3"/>
      <c r="P8" s="3"/>
      <c r="Q8" s="3"/>
      <c r="R8" s="3"/>
      <c r="S8" s="3"/>
    </row>
    <row r="9" spans="1:19">
      <c r="A9" s="99" t="s">
        <v>12</v>
      </c>
      <c r="B9" s="99"/>
      <c r="C9" s="99"/>
      <c r="D9" s="99"/>
      <c r="E9" s="99"/>
      <c r="F9" s="99"/>
      <c r="G9" s="99"/>
      <c r="H9" s="12"/>
      <c r="I9" s="12"/>
      <c r="J9" s="12"/>
      <c r="K9" s="12"/>
      <c r="L9" s="12"/>
      <c r="M9" s="12"/>
      <c r="N9" s="3"/>
      <c r="O9" s="3"/>
      <c r="P9" s="3"/>
      <c r="Q9" s="3"/>
      <c r="R9" s="3"/>
      <c r="S9" s="3"/>
    </row>
    <row r="10" spans="1:19" ht="14.4" thickBot="1">
      <c r="A10" s="12"/>
      <c r="B10" s="12"/>
      <c r="C10" s="12"/>
      <c r="D10" s="12"/>
      <c r="E10" s="12"/>
      <c r="F10" s="12"/>
      <c r="G10" s="12"/>
      <c r="H10" s="12"/>
      <c r="I10" s="12"/>
      <c r="J10" s="12"/>
      <c r="K10" s="12"/>
      <c r="L10" s="12"/>
      <c r="M10" s="12"/>
      <c r="N10" s="3"/>
      <c r="O10" s="3"/>
      <c r="P10" s="3"/>
      <c r="Q10" s="3"/>
      <c r="R10" s="3"/>
      <c r="S10" s="3"/>
    </row>
    <row r="11" spans="1:19" ht="15" thickTop="1" thickBot="1">
      <c r="A11" s="12" t="s">
        <v>13</v>
      </c>
      <c r="B11" s="23">
        <f>'Sales transactions (outputs)'!H5</f>
        <v>105.55555555555554</v>
      </c>
      <c r="C11" s="15"/>
      <c r="D11" s="12" t="s">
        <v>14</v>
      </c>
      <c r="E11" s="10"/>
      <c r="F11" s="12"/>
      <c r="G11" s="12"/>
      <c r="H11" s="12"/>
      <c r="I11" s="12"/>
      <c r="J11" s="12"/>
      <c r="K11" s="12"/>
      <c r="L11" s="12"/>
      <c r="M11" s="12"/>
      <c r="N11" s="3"/>
      <c r="O11" s="3"/>
      <c r="P11" s="3"/>
      <c r="Q11" s="3"/>
      <c r="R11" s="3"/>
      <c r="S11" s="3"/>
    </row>
    <row r="12" spans="1:19" ht="15" thickTop="1" thickBot="1">
      <c r="A12" s="12"/>
      <c r="B12" s="16"/>
      <c r="C12" s="10"/>
      <c r="D12" s="12"/>
      <c r="E12" s="10"/>
      <c r="F12" s="12"/>
      <c r="G12" s="12"/>
      <c r="H12" s="12"/>
      <c r="I12" s="12"/>
      <c r="J12" s="12"/>
      <c r="K12" s="12"/>
      <c r="L12" s="12"/>
      <c r="M12" s="12"/>
      <c r="N12" s="3"/>
      <c r="O12" s="3"/>
      <c r="P12" s="3"/>
      <c r="Q12" s="3"/>
      <c r="R12" s="3"/>
      <c r="S12" s="3"/>
    </row>
    <row r="13" spans="1:19" ht="15" thickTop="1" thickBot="1">
      <c r="A13" s="12" t="s">
        <v>15</v>
      </c>
      <c r="B13" s="23">
        <f>'Purchase transactions (inputs)'!G5</f>
        <v>0</v>
      </c>
      <c r="C13" s="15"/>
      <c r="D13" s="12" t="s">
        <v>16</v>
      </c>
      <c r="E13" s="10"/>
      <c r="F13" s="12"/>
      <c r="G13" s="12"/>
      <c r="H13" s="12"/>
      <c r="I13" s="12"/>
      <c r="J13" s="12"/>
      <c r="K13" s="12"/>
      <c r="L13" s="12"/>
      <c r="M13" s="12"/>
      <c r="N13" s="3"/>
      <c r="O13" s="3"/>
      <c r="P13" s="3"/>
      <c r="Q13" s="3"/>
      <c r="R13" s="3"/>
      <c r="S13" s="3"/>
    </row>
    <row r="14" spans="1:19" ht="15" thickTop="1" thickBot="1">
      <c r="A14" s="12"/>
      <c r="B14" s="16"/>
      <c r="C14" s="10"/>
      <c r="D14" s="12"/>
      <c r="E14" s="10"/>
      <c r="F14" s="12"/>
      <c r="G14" s="12"/>
      <c r="H14" s="12"/>
      <c r="I14" s="12"/>
      <c r="J14" s="12"/>
      <c r="K14" s="12"/>
      <c r="L14" s="12"/>
      <c r="M14" s="12"/>
      <c r="N14" s="3"/>
      <c r="O14" s="3"/>
      <c r="P14" s="3"/>
      <c r="Q14" s="3"/>
      <c r="R14" s="3"/>
      <c r="S14" s="3"/>
    </row>
    <row r="15" spans="1:19" ht="15" thickTop="1" thickBot="1">
      <c r="A15" s="12" t="s">
        <v>17</v>
      </c>
      <c r="B15" s="23">
        <f>B11+B13</f>
        <v>105.55555555555554</v>
      </c>
      <c r="C15" s="15"/>
      <c r="D15" s="12" t="s">
        <v>18</v>
      </c>
      <c r="E15" s="10"/>
      <c r="F15" s="12"/>
      <c r="G15" s="12"/>
      <c r="H15" s="12"/>
      <c r="I15" s="12"/>
      <c r="J15" s="12"/>
      <c r="K15" s="12"/>
      <c r="L15" s="12"/>
      <c r="M15" s="12"/>
      <c r="N15" s="3"/>
      <c r="O15" s="3"/>
      <c r="P15" s="3"/>
      <c r="Q15" s="3"/>
      <c r="R15" s="3"/>
      <c r="S15" s="3"/>
    </row>
    <row r="16" spans="1:19" ht="15" thickTop="1" thickBot="1">
      <c r="A16" s="12"/>
      <c r="B16" s="16"/>
      <c r="C16" s="10"/>
      <c r="D16" s="12"/>
      <c r="E16" s="10"/>
      <c r="F16" s="12"/>
      <c r="G16" s="12"/>
      <c r="H16" s="12"/>
      <c r="I16" s="12"/>
      <c r="J16" s="12"/>
      <c r="K16" s="12"/>
      <c r="L16" s="12"/>
      <c r="M16" s="12"/>
      <c r="N16" s="3"/>
      <c r="O16" s="3"/>
      <c r="P16" s="3"/>
      <c r="Q16" s="3"/>
      <c r="R16" s="3"/>
      <c r="S16" s="3"/>
    </row>
    <row r="17" spans="1:19" ht="15" thickTop="1" thickBot="1">
      <c r="A17" s="12" t="s">
        <v>19</v>
      </c>
      <c r="B17" s="23">
        <f>'Purchase transactions (inputs)'!H5</f>
        <v>848.57142857142833</v>
      </c>
      <c r="C17" s="15"/>
      <c r="D17" s="12" t="s">
        <v>20</v>
      </c>
      <c r="E17" s="10"/>
      <c r="F17" s="12"/>
      <c r="G17" s="12"/>
      <c r="H17" s="12"/>
      <c r="I17" s="12"/>
      <c r="J17" s="12"/>
      <c r="K17" s="12"/>
      <c r="L17" s="12"/>
      <c r="M17" s="12"/>
      <c r="N17" s="3"/>
      <c r="O17" s="3"/>
      <c r="P17" s="3"/>
      <c r="Q17" s="3"/>
      <c r="R17" s="3"/>
      <c r="S17" s="3"/>
    </row>
    <row r="18" spans="1:19" ht="15" thickTop="1" thickBot="1">
      <c r="A18" s="12"/>
      <c r="B18" s="16"/>
      <c r="C18" s="10"/>
      <c r="D18" s="12"/>
      <c r="E18" s="10"/>
      <c r="F18" s="12"/>
      <c r="G18" s="12"/>
      <c r="H18" s="12"/>
      <c r="I18" s="12"/>
      <c r="J18" s="12"/>
      <c r="K18" s="12"/>
      <c r="L18" s="12"/>
      <c r="M18" s="12"/>
      <c r="N18" s="3"/>
      <c r="O18" s="3"/>
      <c r="P18" s="3"/>
      <c r="Q18" s="3"/>
      <c r="R18" s="3"/>
      <c r="S18" s="3"/>
    </row>
    <row r="19" spans="1:19" ht="15" thickTop="1" thickBot="1">
      <c r="A19" s="12" t="s">
        <v>21</v>
      </c>
      <c r="B19" s="23">
        <f>B15-B17</f>
        <v>-743.01587301587278</v>
      </c>
      <c r="C19" s="15"/>
      <c r="D19" s="12" t="s">
        <v>22</v>
      </c>
      <c r="E19" s="10"/>
      <c r="F19" s="12"/>
      <c r="G19" s="12"/>
      <c r="H19" s="12"/>
      <c r="I19" s="12"/>
      <c r="J19" s="12"/>
      <c r="K19" s="12"/>
      <c r="L19" s="12"/>
      <c r="M19" s="12"/>
      <c r="N19" s="3"/>
      <c r="O19" s="3"/>
      <c r="P19" s="3"/>
      <c r="Q19" s="3"/>
      <c r="R19" s="3"/>
      <c r="S19" s="3"/>
    </row>
    <row r="20" spans="1:19" ht="15" thickTop="1" thickBot="1">
      <c r="A20" s="12"/>
      <c r="B20" s="16"/>
      <c r="C20" s="10"/>
      <c r="D20" s="12"/>
      <c r="E20" s="10"/>
      <c r="F20" s="12"/>
      <c r="G20" s="12"/>
      <c r="H20" s="12"/>
      <c r="I20" s="12"/>
      <c r="J20" s="12"/>
      <c r="K20" s="12"/>
      <c r="L20" s="12"/>
      <c r="M20" s="12"/>
      <c r="N20" s="3"/>
      <c r="O20" s="3"/>
      <c r="P20" s="3"/>
      <c r="Q20" s="3"/>
      <c r="R20" s="3"/>
      <c r="S20" s="3"/>
    </row>
    <row r="21" spans="1:19" ht="15" thickTop="1" thickBot="1">
      <c r="A21" s="12" t="s">
        <v>23</v>
      </c>
      <c r="B21" s="24">
        <f>'Sales transactions (outputs)'!I5</f>
        <v>1394.4444444444443</v>
      </c>
      <c r="C21" s="10"/>
      <c r="D21" s="12" t="s">
        <v>24</v>
      </c>
      <c r="E21" s="10"/>
      <c r="F21" s="12"/>
      <c r="G21" s="12"/>
      <c r="H21" s="12"/>
      <c r="I21" s="12"/>
      <c r="J21" s="12"/>
      <c r="K21" s="12"/>
      <c r="L21" s="12"/>
      <c r="M21" s="12"/>
      <c r="N21" s="3"/>
      <c r="O21" s="3"/>
      <c r="P21" s="3"/>
      <c r="Q21" s="3"/>
      <c r="R21" s="3"/>
      <c r="S21" s="3"/>
    </row>
    <row r="22" spans="1:19" ht="15" thickTop="1" thickBot="1">
      <c r="A22" s="12"/>
      <c r="B22" s="16"/>
      <c r="C22" s="10"/>
      <c r="D22" s="12"/>
      <c r="E22" s="10"/>
      <c r="F22" s="12"/>
      <c r="G22" s="12"/>
      <c r="H22" s="12"/>
      <c r="I22" s="12"/>
      <c r="J22" s="12"/>
      <c r="K22" s="12"/>
      <c r="L22" s="12"/>
      <c r="M22" s="12"/>
      <c r="N22" s="3"/>
      <c r="O22" s="3"/>
      <c r="P22" s="3"/>
      <c r="Q22" s="3"/>
      <c r="R22" s="3"/>
      <c r="S22" s="3"/>
    </row>
    <row r="23" spans="1:19" ht="15" thickTop="1" thickBot="1">
      <c r="A23" s="12" t="s">
        <v>25</v>
      </c>
      <c r="B23" s="24">
        <f>'Purchase transactions (inputs)'!I5</f>
        <v>9751.4285714285725</v>
      </c>
      <c r="C23" s="17"/>
      <c r="D23" s="12" t="s">
        <v>26</v>
      </c>
      <c r="E23" s="10"/>
      <c r="F23" s="12"/>
      <c r="G23" s="12"/>
      <c r="H23" s="12"/>
      <c r="I23" s="12"/>
      <c r="J23" s="12"/>
      <c r="K23" s="12"/>
      <c r="L23" s="12"/>
      <c r="M23" s="12"/>
      <c r="N23" s="3"/>
      <c r="O23" s="3"/>
      <c r="P23" s="3"/>
      <c r="Q23" s="3"/>
      <c r="R23" s="3"/>
      <c r="S23" s="3"/>
    </row>
    <row r="24" spans="1:19" ht="15" thickTop="1" thickBot="1">
      <c r="A24" s="12"/>
      <c r="B24" s="16"/>
      <c r="C24" s="10"/>
      <c r="D24" s="12"/>
      <c r="E24" s="10"/>
      <c r="F24" s="12"/>
      <c r="G24" s="12"/>
      <c r="H24" s="12"/>
      <c r="I24" s="12"/>
      <c r="J24" s="12"/>
      <c r="K24" s="12"/>
      <c r="L24" s="12"/>
      <c r="M24" s="12"/>
      <c r="N24" s="3"/>
      <c r="O24" s="3"/>
      <c r="P24" s="3"/>
      <c r="Q24" s="3"/>
      <c r="R24" s="3"/>
      <c r="S24" s="3"/>
    </row>
    <row r="25" spans="1:19" ht="15" thickTop="1" thickBot="1">
      <c r="A25" s="12" t="s">
        <v>27</v>
      </c>
      <c r="B25" s="24">
        <f>'Sales transactions (outputs)'!J5</f>
        <v>400</v>
      </c>
      <c r="C25" s="17"/>
      <c r="D25" s="12" t="s">
        <v>28</v>
      </c>
      <c r="E25" s="10"/>
      <c r="F25" s="12"/>
      <c r="G25" s="12"/>
      <c r="H25" s="12"/>
      <c r="I25" s="12"/>
      <c r="J25" s="12"/>
      <c r="K25" s="12"/>
      <c r="L25" s="12"/>
      <c r="M25" s="12"/>
      <c r="N25" s="3"/>
      <c r="O25" s="3"/>
      <c r="P25" s="3"/>
      <c r="Q25" s="3"/>
      <c r="R25" s="3"/>
      <c r="S25" s="3"/>
    </row>
    <row r="26" spans="1:19" ht="15" thickTop="1" thickBot="1">
      <c r="A26" s="12"/>
      <c r="B26" s="16"/>
      <c r="C26" s="10"/>
      <c r="D26" s="12"/>
      <c r="E26" s="10"/>
      <c r="F26" s="12"/>
      <c r="G26" s="12"/>
      <c r="H26" s="12"/>
      <c r="I26" s="12"/>
      <c r="J26" s="12"/>
      <c r="K26" s="12"/>
      <c r="L26" s="12"/>
      <c r="M26" s="12"/>
      <c r="N26" s="3"/>
      <c r="O26" s="3"/>
      <c r="P26" s="3"/>
      <c r="Q26" s="3"/>
      <c r="R26" s="3"/>
      <c r="S26" s="3"/>
    </row>
    <row r="27" spans="1:19" ht="15" thickTop="1" thickBot="1">
      <c r="A27" s="12" t="s">
        <v>29</v>
      </c>
      <c r="B27" s="24">
        <f>'Purchase transactions (inputs)'!J5</f>
        <v>0</v>
      </c>
      <c r="C27" s="17"/>
      <c r="D27" s="12" t="s">
        <v>30</v>
      </c>
      <c r="E27" s="10"/>
      <c r="F27" s="12"/>
      <c r="G27" s="12"/>
      <c r="H27" s="12"/>
      <c r="I27" s="12"/>
      <c r="J27" s="12"/>
      <c r="K27" s="12"/>
      <c r="L27" s="12"/>
      <c r="M27" s="12"/>
      <c r="N27" s="3"/>
      <c r="O27" s="3"/>
      <c r="P27" s="3"/>
      <c r="Q27" s="3"/>
      <c r="R27" s="3"/>
      <c r="S27" s="3"/>
    </row>
    <row r="28" spans="1:19" ht="14.4" thickTop="1">
      <c r="A28" s="3"/>
      <c r="B28" s="3"/>
      <c r="C28" s="3"/>
      <c r="D28" s="3"/>
      <c r="E28" s="3"/>
      <c r="F28" s="3"/>
      <c r="G28" s="3"/>
      <c r="H28" s="3"/>
      <c r="I28" s="3"/>
      <c r="J28" s="3"/>
      <c r="K28" s="3"/>
      <c r="L28" s="3"/>
      <c r="M28" s="3"/>
      <c r="N28" s="3"/>
      <c r="O28" s="3"/>
      <c r="P28" s="3"/>
      <c r="Q28" s="3"/>
      <c r="R28" s="3"/>
      <c r="S28" s="3"/>
    </row>
    <row r="29" spans="1:19">
      <c r="A29" s="3"/>
      <c r="B29" s="3"/>
      <c r="C29" s="3"/>
      <c r="D29" s="3"/>
      <c r="E29" s="3"/>
      <c r="F29" s="3"/>
      <c r="G29" s="3"/>
      <c r="H29" s="3"/>
      <c r="I29" s="3"/>
      <c r="J29" s="3"/>
      <c r="K29" s="3"/>
      <c r="L29" s="3"/>
      <c r="M29" s="3"/>
      <c r="N29" s="3"/>
      <c r="O29" s="3"/>
      <c r="P29" s="3"/>
      <c r="Q29" s="3"/>
      <c r="R29" s="3"/>
      <c r="S29" s="3"/>
    </row>
    <row r="30" spans="1:19">
      <c r="A30" s="3"/>
      <c r="B30" s="3"/>
      <c r="C30" s="3"/>
      <c r="D30" s="3"/>
      <c r="E30" s="3"/>
      <c r="F30" s="3"/>
      <c r="G30" s="3"/>
      <c r="H30" s="3"/>
      <c r="I30" s="3"/>
      <c r="J30" s="3"/>
      <c r="K30" s="3"/>
      <c r="L30" s="3"/>
      <c r="M30" s="3"/>
      <c r="N30" s="3"/>
      <c r="O30" s="3"/>
      <c r="P30" s="3"/>
      <c r="Q30" s="3"/>
      <c r="R30" s="3"/>
      <c r="S30" s="3"/>
    </row>
    <row r="31" spans="1:19">
      <c r="A31" s="3"/>
      <c r="B31" s="3"/>
      <c r="C31" s="3"/>
      <c r="D31" s="3"/>
      <c r="E31" s="3"/>
      <c r="F31" s="3"/>
      <c r="G31" s="3"/>
      <c r="H31" s="3"/>
      <c r="I31" s="3"/>
      <c r="J31" s="3"/>
      <c r="K31" s="3"/>
      <c r="L31" s="3"/>
      <c r="M31" s="3"/>
      <c r="N31" s="3"/>
      <c r="O31" s="3"/>
      <c r="P31" s="3"/>
      <c r="Q31" s="3"/>
      <c r="R31" s="3"/>
      <c r="S31" s="3"/>
    </row>
    <row r="32" spans="1:19">
      <c r="A32" s="3"/>
      <c r="B32" s="3"/>
      <c r="C32" s="3"/>
      <c r="D32" s="3"/>
      <c r="E32" s="3"/>
      <c r="F32" s="3"/>
      <c r="G32" s="3"/>
      <c r="H32" s="3"/>
      <c r="I32" s="3"/>
      <c r="J32" s="3"/>
      <c r="K32" s="3"/>
      <c r="L32" s="3"/>
      <c r="M32" s="3"/>
      <c r="N32" s="3"/>
      <c r="O32" s="3"/>
      <c r="P32" s="3"/>
      <c r="Q32" s="3"/>
      <c r="R32" s="3"/>
      <c r="S32" s="3"/>
    </row>
  </sheetData>
  <sheetProtection sheet="1" formatCells="0" formatColumns="0" formatRows="0" insertColumns="0" insertRows="0" insertHyperlinks="0" deleteColumns="0" deleteRows="0" sort="0" autoFilter="0" pivotTables="0"/>
  <mergeCells count="4">
    <mergeCell ref="A9:G9"/>
    <mergeCell ref="C6:K6"/>
    <mergeCell ref="C7:K7"/>
    <mergeCell ref="C5:K5"/>
  </mergeCells>
  <dataValidations count="1">
    <dataValidation type="date" allowBlank="1" showInputMessage="1" showErrorMessage="1" error="Please enter a valid date" sqref="C6:K7" xr:uid="{C06430D5-6A39-4F42-A9F6-1307D2A8419C}">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0"/>
  <sheetViews>
    <sheetView showGridLines="0" zoomScaleNormal="100" workbookViewId="0">
      <selection activeCell="H14" sqref="H14"/>
    </sheetView>
  </sheetViews>
  <sheetFormatPr defaultColWidth="9.109375" defaultRowHeight="13.8"/>
  <cols>
    <col min="1" max="1" width="52.109375"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130</v>
      </c>
      <c r="B2" s="12"/>
      <c r="C2" s="12"/>
      <c r="D2" s="12"/>
      <c r="E2" s="12"/>
      <c r="F2" s="12"/>
      <c r="G2" s="12"/>
      <c r="H2" s="12"/>
      <c r="I2" s="12"/>
      <c r="J2" s="12"/>
      <c r="K2" s="12"/>
      <c r="L2" s="12"/>
      <c r="M2" s="12"/>
      <c r="N2" s="3"/>
      <c r="O2" s="3"/>
      <c r="P2" s="3"/>
      <c r="Q2" s="4"/>
      <c r="R2" s="3"/>
      <c r="S2" s="3"/>
    </row>
    <row r="3" spans="1:19">
      <c r="A3" s="12"/>
      <c r="B3" s="12"/>
      <c r="C3" s="12"/>
      <c r="D3" s="12"/>
      <c r="E3" s="12"/>
      <c r="F3" s="12"/>
      <c r="G3" s="12"/>
      <c r="H3" s="12"/>
      <c r="I3" s="12"/>
      <c r="J3" s="12"/>
      <c r="K3" s="12"/>
      <c r="L3" s="12"/>
      <c r="M3" s="12"/>
      <c r="N3" s="3"/>
      <c r="O3" s="3"/>
      <c r="P3" s="3"/>
      <c r="Q3" s="4"/>
      <c r="R3" s="3"/>
      <c r="S3" s="3"/>
    </row>
    <row r="4" spans="1:19" ht="15" customHeight="1">
      <c r="A4" s="73" t="s">
        <v>9</v>
      </c>
      <c r="B4" s="106" t="str">
        <f>IF(' VAT filing totals'!C5=""," Enter name on VAT filing totals tab",' VAT filing totals'!C5)</f>
        <v xml:space="preserve"> Enter name on VAT filing totals tab</v>
      </c>
      <c r="C4" s="107"/>
      <c r="D4" s="107"/>
      <c r="E4" s="107"/>
      <c r="F4" s="107"/>
      <c r="G4" s="107"/>
      <c r="H4" s="108"/>
      <c r="I4" s="12"/>
      <c r="J4" s="12"/>
      <c r="K4" s="12"/>
      <c r="L4" s="13"/>
      <c r="M4" s="12"/>
      <c r="N4" s="3"/>
      <c r="O4" s="3"/>
      <c r="P4" s="3"/>
      <c r="Q4" s="4"/>
      <c r="R4" s="3"/>
      <c r="S4" s="3"/>
    </row>
    <row r="5" spans="1:19" ht="14.4">
      <c r="A5" s="73" t="s">
        <v>31</v>
      </c>
      <c r="B5" s="106" t="str">
        <f>IF(' VAT filing totals'!C6=""," Enter date on VAT filing totals tab",' VAT filing totals'!C6)</f>
        <v xml:space="preserve"> Enter date on VAT filing totals tab</v>
      </c>
      <c r="C5" s="107"/>
      <c r="D5" s="107"/>
      <c r="E5" s="107"/>
      <c r="F5" s="107"/>
      <c r="G5" s="107"/>
      <c r="H5" s="108"/>
      <c r="I5" s="60"/>
      <c r="J5" s="60"/>
      <c r="K5" s="60"/>
      <c r="L5" s="12"/>
      <c r="M5" s="12"/>
      <c r="N5" s="3"/>
      <c r="O5" s="3"/>
      <c r="P5" s="3"/>
      <c r="Q5" s="3"/>
      <c r="R5" s="3"/>
      <c r="S5" s="3"/>
    </row>
    <row r="6" spans="1:19" ht="14.4">
      <c r="A6" s="73" t="s">
        <v>32</v>
      </c>
      <c r="B6" s="106" t="str">
        <f>IF(' VAT filing totals'!C7=""," Enter date on VAT filing totals tab",' VAT filing totals'!C7)</f>
        <v xml:space="preserve"> Enter date on VAT filing totals tab</v>
      </c>
      <c r="C6" s="107"/>
      <c r="D6" s="107"/>
      <c r="E6" s="107"/>
      <c r="F6" s="107"/>
      <c r="G6" s="107"/>
      <c r="H6" s="108"/>
      <c r="I6" s="60"/>
      <c r="J6" s="60"/>
      <c r="K6" s="60"/>
      <c r="L6" s="12"/>
      <c r="M6" s="12"/>
      <c r="N6" s="3"/>
      <c r="O6" s="3"/>
      <c r="P6" s="3"/>
      <c r="Q6" s="3"/>
      <c r="R6" s="3"/>
      <c r="S6" s="3"/>
    </row>
    <row r="7" spans="1:19">
      <c r="A7" s="11"/>
      <c r="B7" s="14"/>
      <c r="C7" s="14"/>
      <c r="D7" s="12"/>
      <c r="E7" s="12"/>
      <c r="F7" s="12"/>
      <c r="G7" s="12"/>
      <c r="H7" s="12"/>
      <c r="I7" s="12"/>
      <c r="J7" s="12"/>
      <c r="K7" s="12"/>
      <c r="L7" s="12"/>
      <c r="M7" s="12"/>
      <c r="N7" s="3"/>
      <c r="O7" s="3"/>
      <c r="P7" s="3"/>
      <c r="Q7" s="3"/>
      <c r="R7" s="3"/>
      <c r="S7" s="3"/>
    </row>
    <row r="8" spans="1:19">
      <c r="A8" s="12"/>
      <c r="B8" s="14"/>
      <c r="C8" s="14"/>
      <c r="D8" s="12"/>
      <c r="E8" s="12"/>
      <c r="F8" s="12"/>
      <c r="G8" s="12"/>
      <c r="H8" s="12"/>
      <c r="I8" s="12"/>
      <c r="J8" s="12"/>
      <c r="K8" s="12"/>
      <c r="L8" s="12"/>
      <c r="M8" s="12"/>
      <c r="N8" s="3"/>
      <c r="O8" s="3"/>
      <c r="P8" s="3"/>
      <c r="Q8" s="3"/>
      <c r="R8" s="3"/>
      <c r="S8" s="3"/>
    </row>
    <row r="9" spans="1:19">
      <c r="A9" s="12"/>
      <c r="B9" s="14"/>
      <c r="C9" s="14"/>
      <c r="D9" s="12"/>
      <c r="E9" s="12"/>
      <c r="F9" s="12"/>
      <c r="G9" s="12"/>
      <c r="H9" s="12"/>
      <c r="I9" s="12"/>
      <c r="J9" s="12"/>
      <c r="K9" s="12"/>
      <c r="L9" s="12"/>
      <c r="M9" s="12"/>
      <c r="N9" s="3"/>
      <c r="O9" s="3"/>
      <c r="P9" s="3"/>
      <c r="Q9" s="3"/>
      <c r="R9" s="3"/>
      <c r="S9" s="3"/>
    </row>
    <row r="10" spans="1:19">
      <c r="A10" s="12"/>
      <c r="B10" s="14"/>
      <c r="C10" s="14"/>
      <c r="D10" s="12"/>
      <c r="E10" s="12"/>
      <c r="F10" s="12"/>
      <c r="G10" s="12"/>
      <c r="H10" s="12"/>
      <c r="I10" s="12"/>
      <c r="J10" s="12"/>
      <c r="K10" s="12"/>
      <c r="L10" s="12"/>
      <c r="M10" s="12"/>
      <c r="N10" s="3"/>
      <c r="O10" s="3"/>
      <c r="P10" s="3"/>
      <c r="Q10" s="3"/>
      <c r="R10" s="3"/>
      <c r="S10" s="3"/>
    </row>
    <row r="11" spans="1:19">
      <c r="B11" s="14"/>
      <c r="C11" s="14"/>
      <c r="D11" s="12"/>
      <c r="E11" s="12"/>
      <c r="F11" s="12"/>
      <c r="G11" s="12"/>
      <c r="H11" s="12"/>
      <c r="I11" s="12"/>
      <c r="J11" s="12"/>
      <c r="K11" s="12"/>
      <c r="L11" s="12"/>
      <c r="M11" s="12"/>
      <c r="N11" s="3"/>
      <c r="O11" s="3"/>
      <c r="P11" s="3"/>
      <c r="Q11" s="3"/>
      <c r="R11" s="3"/>
      <c r="S11" s="3"/>
    </row>
    <row r="12" spans="1:19">
      <c r="A12" s="68" t="s">
        <v>33</v>
      </c>
      <c r="B12" s="69" t="s">
        <v>34</v>
      </c>
      <c r="C12" s="68"/>
      <c r="D12" s="69" t="s">
        <v>35</v>
      </c>
      <c r="E12" s="11"/>
      <c r="F12" s="11"/>
      <c r="G12" s="11"/>
      <c r="H12" s="12"/>
      <c r="I12" s="12"/>
      <c r="J12" s="12"/>
      <c r="K12" s="12"/>
      <c r="L12" s="12"/>
      <c r="M12" s="12"/>
      <c r="N12" s="3"/>
      <c r="O12" s="3"/>
      <c r="P12" s="3"/>
      <c r="Q12" s="3"/>
      <c r="R12" s="3"/>
      <c r="S12" s="3"/>
    </row>
    <row r="13" spans="1:19" ht="14.4" thickBot="1">
      <c r="A13" s="10"/>
      <c r="B13" s="10"/>
      <c r="C13" s="10"/>
      <c r="D13" s="10"/>
      <c r="E13" s="12"/>
      <c r="F13" s="12"/>
      <c r="G13" s="12"/>
      <c r="H13" s="12"/>
      <c r="I13" s="12"/>
      <c r="J13" s="12"/>
      <c r="K13" s="12"/>
      <c r="L13" s="12"/>
      <c r="M13" s="12"/>
      <c r="N13" s="3"/>
      <c r="O13" s="3"/>
      <c r="P13" s="3"/>
      <c r="Q13" s="3"/>
      <c r="R13" s="3"/>
      <c r="S13" s="3"/>
    </row>
    <row r="14" spans="1:19" ht="15" thickTop="1" thickBot="1">
      <c r="A14" s="10" t="s">
        <v>36</v>
      </c>
      <c r="C14" s="15"/>
      <c r="D14" s="70">
        <f>SUM(B15:B16)</f>
        <v>1394.4444444444446</v>
      </c>
      <c r="E14" s="10"/>
      <c r="F14" s="12"/>
      <c r="G14" s="12"/>
      <c r="H14" s="12"/>
      <c r="I14" s="12"/>
      <c r="J14" s="12"/>
      <c r="K14" s="12"/>
      <c r="L14" s="12"/>
      <c r="M14" s="12"/>
      <c r="N14" s="3"/>
      <c r="O14" s="3"/>
      <c r="P14" s="3"/>
      <c r="Q14" s="3"/>
      <c r="R14" s="3"/>
      <c r="S14" s="3"/>
    </row>
    <row r="15" spans="1:19" ht="15" thickTop="1" thickBot="1">
      <c r="A15" s="10" t="s">
        <v>37</v>
      </c>
      <c r="B15" s="23">
        <f>(SUMIFS(Table3[Net 
amount],Table3[Quarterly filing analysis],'Quarterly filing codes'!B6))</f>
        <v>994.44444444444457</v>
      </c>
      <c r="C15" s="15"/>
      <c r="D15" s="10"/>
      <c r="E15" s="10"/>
      <c r="F15" s="12"/>
      <c r="G15" s="12"/>
      <c r="H15" s="12"/>
      <c r="I15" s="12"/>
      <c r="J15" s="12"/>
      <c r="K15" s="12"/>
      <c r="L15" s="12"/>
      <c r="M15" s="12"/>
      <c r="N15" s="3"/>
      <c r="O15" s="3"/>
      <c r="P15" s="10"/>
      <c r="Q15" s="3"/>
      <c r="R15" s="3"/>
      <c r="S15" s="3"/>
    </row>
    <row r="16" spans="1:19" ht="15" thickTop="1" thickBot="1">
      <c r="A16" s="10" t="s">
        <v>131</v>
      </c>
      <c r="B16" s="23">
        <f>(SUMIFS(Table3[Net 
amount],Table3[Quarterly filing analysis],'Quarterly filing codes'!B7))</f>
        <v>400</v>
      </c>
      <c r="C16" s="15"/>
      <c r="D16" s="10"/>
      <c r="E16" s="10"/>
      <c r="F16" s="12"/>
      <c r="G16" s="12"/>
      <c r="H16" s="12"/>
      <c r="I16" s="12"/>
      <c r="J16" s="12"/>
      <c r="K16" s="12"/>
      <c r="L16" s="12"/>
      <c r="M16" s="12"/>
      <c r="N16" s="3"/>
      <c r="O16" s="3"/>
      <c r="P16" s="10"/>
      <c r="Q16" s="3"/>
      <c r="R16" s="3"/>
      <c r="S16" s="3"/>
    </row>
    <row r="17" spans="1:19" ht="15" thickTop="1" thickBot="1">
      <c r="A17" s="68" t="s">
        <v>38</v>
      </c>
      <c r="B17" s="71">
        <f>SUM(B15:B16)</f>
        <v>1394.4444444444446</v>
      </c>
      <c r="C17" s="10"/>
      <c r="D17" s="10"/>
      <c r="E17" s="10"/>
      <c r="F17" s="12"/>
      <c r="G17" s="12"/>
      <c r="H17" s="12"/>
      <c r="I17" s="12"/>
      <c r="J17" s="12"/>
      <c r="K17" s="12"/>
      <c r="L17" s="12"/>
      <c r="M17" s="12"/>
      <c r="N17" s="3"/>
      <c r="O17" s="3"/>
      <c r="P17" s="10"/>
      <c r="Q17" s="3"/>
      <c r="R17" s="3"/>
      <c r="S17" s="3"/>
    </row>
    <row r="18" spans="1:19" ht="15" thickTop="1" thickBot="1">
      <c r="A18" s="10" t="s">
        <v>132</v>
      </c>
      <c r="B18" s="72">
        <f>(SUMIFS(Table3[Net 
amount],Table3[Quarterly filing analysis],"Exclude for Income Tax filing"))</f>
        <v>6000</v>
      </c>
      <c r="C18" s="10"/>
      <c r="D18" s="10"/>
      <c r="E18" s="10"/>
      <c r="F18" s="12"/>
      <c r="G18" s="12"/>
      <c r="H18" s="12"/>
      <c r="I18" s="12"/>
      <c r="J18" s="12"/>
      <c r="K18" s="12"/>
      <c r="L18" s="12"/>
      <c r="M18" s="12"/>
      <c r="N18" s="3"/>
      <c r="O18" s="3"/>
      <c r="P18" s="10"/>
      <c r="Q18" s="3"/>
      <c r="R18" s="3"/>
      <c r="S18" s="3"/>
    </row>
    <row r="19" spans="1:19" ht="14.4" thickTop="1">
      <c r="B19" s="16"/>
      <c r="C19" s="10"/>
      <c r="D19" s="10"/>
      <c r="E19" s="10"/>
      <c r="F19" s="12"/>
      <c r="G19" s="12"/>
      <c r="H19" s="12"/>
      <c r="I19" s="12"/>
      <c r="J19" s="12"/>
      <c r="K19" s="12"/>
      <c r="L19" s="12"/>
      <c r="M19" s="12"/>
      <c r="N19" s="3"/>
      <c r="O19" s="3"/>
      <c r="P19" s="10"/>
      <c r="Q19" s="3"/>
      <c r="R19" s="3"/>
      <c r="S19" s="3"/>
    </row>
    <row r="20" spans="1:19">
      <c r="A20" s="68" t="s">
        <v>39</v>
      </c>
      <c r="B20" s="69" t="s">
        <v>34</v>
      </c>
      <c r="C20" s="68"/>
      <c r="D20" s="69" t="s">
        <v>35</v>
      </c>
      <c r="E20" s="11"/>
      <c r="F20" s="12"/>
      <c r="G20" s="12"/>
      <c r="H20" s="12"/>
      <c r="I20" s="12"/>
      <c r="J20" s="12"/>
      <c r="K20" s="12"/>
      <c r="L20" s="12"/>
      <c r="M20" s="12"/>
      <c r="N20" s="3"/>
      <c r="O20" s="3"/>
      <c r="P20" s="10"/>
      <c r="Q20" s="3"/>
      <c r="R20" s="3"/>
      <c r="S20" s="3"/>
    </row>
    <row r="21" spans="1:19" ht="14.4" thickBot="1">
      <c r="A21" s="10"/>
      <c r="B21" s="16"/>
      <c r="C21" s="10"/>
      <c r="D21" s="10"/>
      <c r="E21" s="10"/>
      <c r="F21" s="12"/>
      <c r="G21" s="12"/>
      <c r="H21" s="12"/>
      <c r="I21" s="12"/>
      <c r="J21" s="12"/>
      <c r="K21" s="12"/>
      <c r="L21" s="12"/>
      <c r="M21" s="12"/>
      <c r="N21" s="3"/>
      <c r="O21" s="3"/>
      <c r="P21" s="10"/>
      <c r="Q21" s="3"/>
      <c r="R21" s="3"/>
      <c r="S21" s="3"/>
    </row>
    <row r="22" spans="1:19" ht="15" thickTop="1" thickBot="1">
      <c r="A22" s="10" t="s">
        <v>40</v>
      </c>
      <c r="C22" s="15"/>
      <c r="D22" s="70">
        <f>SUM(B23:B37)</f>
        <v>9751.4285714285725</v>
      </c>
      <c r="E22" s="10"/>
      <c r="F22" s="12"/>
      <c r="G22" s="12"/>
      <c r="H22" s="12"/>
      <c r="I22" s="12"/>
      <c r="J22" s="12"/>
      <c r="K22" s="12"/>
      <c r="L22" s="12"/>
      <c r="M22" s="12"/>
      <c r="N22" s="3"/>
      <c r="O22" s="3"/>
      <c r="P22" s="10"/>
      <c r="Q22" s="3"/>
      <c r="R22" s="3"/>
      <c r="S22" s="3"/>
    </row>
    <row r="23" spans="1:19" ht="15" thickTop="1" thickBot="1">
      <c r="A23" s="10" t="s">
        <v>133</v>
      </c>
      <c r="B23" s="23">
        <f>(SUMIFS(Table35[Net 
amount   ],Table35[Quarterly filing analysis],'Quarterly filing codes'!B9))</f>
        <v>83.333333333333343</v>
      </c>
      <c r="C23" s="15"/>
      <c r="D23" s="10"/>
      <c r="E23" s="10"/>
      <c r="F23" s="12"/>
      <c r="G23" s="12"/>
      <c r="H23" s="12"/>
      <c r="I23" s="12"/>
      <c r="J23" s="12"/>
      <c r="K23" s="12"/>
      <c r="L23" s="12"/>
      <c r="M23" s="12"/>
      <c r="N23" s="3"/>
      <c r="O23" s="3"/>
      <c r="P23" s="10"/>
      <c r="Q23" s="3"/>
      <c r="R23" s="3"/>
      <c r="S23" s="3"/>
    </row>
    <row r="24" spans="1:19" ht="15" thickTop="1" thickBot="1">
      <c r="A24" s="10" t="s">
        <v>134</v>
      </c>
      <c r="B24" s="23">
        <f>(SUMIFS(Table35[Net 
amount   ],Table35[Quarterly filing analysis],'Quarterly filing codes'!B10))</f>
        <v>166.66666666666669</v>
      </c>
      <c r="C24" s="10"/>
      <c r="D24" s="10"/>
      <c r="E24" s="10"/>
      <c r="F24" s="12"/>
      <c r="G24" s="12"/>
      <c r="H24" s="12"/>
      <c r="I24" s="12"/>
      <c r="J24" s="12"/>
      <c r="K24" s="12"/>
      <c r="L24" s="12"/>
      <c r="M24" s="12"/>
      <c r="N24" s="3"/>
      <c r="O24" s="3"/>
      <c r="P24" s="10"/>
      <c r="Q24" s="3"/>
      <c r="R24" s="3"/>
      <c r="S24" s="3"/>
    </row>
    <row r="25" spans="1:19" ht="15" thickTop="1" thickBot="1">
      <c r="A25" s="10" t="s">
        <v>135</v>
      </c>
      <c r="B25" s="23">
        <f>(SUMIFS(Table35[Net 
amount   ],Table35[Quarterly filing analysis],'Quarterly filing codes'!B11))</f>
        <v>250</v>
      </c>
      <c r="C25" s="17"/>
      <c r="D25" s="10"/>
      <c r="E25" s="10"/>
      <c r="F25" s="12"/>
      <c r="G25" s="12"/>
      <c r="H25" s="12"/>
      <c r="I25" s="12"/>
      <c r="J25" s="12"/>
      <c r="K25" s="12"/>
      <c r="L25" s="12"/>
      <c r="M25" s="12"/>
      <c r="N25" s="3"/>
      <c r="O25" s="3"/>
      <c r="P25" s="10"/>
      <c r="Q25" s="3"/>
      <c r="R25" s="3"/>
      <c r="S25" s="3"/>
    </row>
    <row r="26" spans="1:19" ht="15" thickTop="1" thickBot="1">
      <c r="A26" s="10" t="s">
        <v>136</v>
      </c>
      <c r="B26" s="23">
        <f>(SUMIFS(Table35[Net 
amount   ],Table35[Quarterly filing analysis],'Quarterly filing codes'!B12))</f>
        <v>333.33333333333337</v>
      </c>
      <c r="C26" s="17"/>
      <c r="D26" s="10"/>
      <c r="E26" s="10"/>
      <c r="F26" s="12"/>
      <c r="G26" s="12"/>
      <c r="H26" s="12"/>
      <c r="I26" s="12"/>
      <c r="J26" s="12"/>
      <c r="K26" s="12"/>
      <c r="L26" s="12"/>
      <c r="M26" s="12"/>
      <c r="N26" s="3"/>
      <c r="O26" s="3"/>
      <c r="P26" s="10"/>
      <c r="Q26" s="3"/>
      <c r="R26" s="3"/>
      <c r="S26" s="3"/>
    </row>
    <row r="27" spans="1:19" ht="15" thickTop="1" thickBot="1">
      <c r="A27" s="10" t="s">
        <v>137</v>
      </c>
      <c r="B27" s="23">
        <f>(SUMIFS(Table35[Net 
amount   ],Table35[Quarterly filing analysis],'Quarterly filing codes'!B13))</f>
        <v>500</v>
      </c>
      <c r="C27" s="17"/>
      <c r="D27" s="10"/>
      <c r="E27" s="10"/>
      <c r="F27" s="12"/>
      <c r="G27" s="12"/>
      <c r="H27" s="12"/>
      <c r="I27" s="12"/>
      <c r="J27" s="12"/>
      <c r="K27" s="12"/>
      <c r="L27" s="12"/>
      <c r="M27" s="12"/>
      <c r="N27" s="3"/>
      <c r="O27" s="3"/>
      <c r="P27" s="10"/>
      <c r="Q27" s="3"/>
      <c r="R27" s="3"/>
      <c r="S27" s="3"/>
    </row>
    <row r="28" spans="1:19" ht="15" thickTop="1" thickBot="1">
      <c r="A28" s="10" t="s">
        <v>138</v>
      </c>
      <c r="B28" s="23">
        <f>(SUMIFS(Table35[Net 
amount   ],Table35[Quarterly filing analysis],'Quarterly filing codes'!B14))</f>
        <v>571.42857142857144</v>
      </c>
      <c r="E28" s="3"/>
      <c r="F28" s="3"/>
      <c r="G28" s="3"/>
      <c r="H28" s="3"/>
      <c r="I28" s="3"/>
      <c r="J28" s="3"/>
      <c r="K28" s="3"/>
      <c r="L28" s="3"/>
      <c r="M28" s="3"/>
      <c r="N28" s="3"/>
      <c r="O28" s="3"/>
      <c r="P28" s="10"/>
      <c r="Q28" s="3"/>
      <c r="R28" s="3"/>
      <c r="S28" s="3"/>
    </row>
    <row r="29" spans="1:19" ht="15" thickTop="1" thickBot="1">
      <c r="A29" s="10" t="s">
        <v>139</v>
      </c>
      <c r="B29" s="23">
        <f>(SUMIFS(Table35[Net 
amount   ],Table35[Quarterly filing analysis],'Quarterly filing codes'!B15))</f>
        <v>583.33333333333337</v>
      </c>
      <c r="E29" s="3"/>
      <c r="F29" s="3"/>
      <c r="G29" s="3"/>
      <c r="H29" s="3"/>
      <c r="I29" s="3"/>
      <c r="J29" s="3"/>
      <c r="K29" s="3"/>
      <c r="L29" s="3"/>
      <c r="M29" s="3"/>
      <c r="N29" s="3"/>
      <c r="O29" s="3"/>
      <c r="P29" s="3"/>
      <c r="Q29" s="3"/>
      <c r="R29" s="3"/>
      <c r="S29" s="3"/>
    </row>
    <row r="30" spans="1:19" ht="15" thickTop="1" thickBot="1">
      <c r="A30" s="10" t="s">
        <v>140</v>
      </c>
      <c r="B30" s="23">
        <f>(SUMIFS(Table35[Net 
amount   ],Table35[Quarterly filing analysis],'Quarterly filing codes'!B16))</f>
        <v>780</v>
      </c>
    </row>
    <row r="31" spans="1:19" ht="15" thickTop="1" thickBot="1">
      <c r="A31" s="10" t="s">
        <v>141</v>
      </c>
      <c r="B31" s="23">
        <f>(SUMIFS(Table35[Net 
amount   ],Table35[Quarterly filing analysis],'Quarterly filing codes'!B17))</f>
        <v>800</v>
      </c>
    </row>
    <row r="32" spans="1:19" ht="15" thickTop="1" thickBot="1">
      <c r="A32" s="10" t="s">
        <v>142</v>
      </c>
      <c r="B32" s="23">
        <f>(SUMIFS(Table35[Net 
amount   ],Table35[Quarterly filing analysis],'Quarterly filing codes'!B18))</f>
        <v>1000</v>
      </c>
    </row>
    <row r="33" spans="1:2" ht="15" thickTop="1" thickBot="1">
      <c r="A33" s="10" t="s">
        <v>143</v>
      </c>
      <c r="B33" s="23">
        <f>(SUMIFS(Table35[Net 
amount   ],Table35[Quarterly filing analysis],'Quarterly filing codes'!B19))</f>
        <v>1100</v>
      </c>
    </row>
    <row r="34" spans="1:2" ht="15" thickTop="1" thickBot="1">
      <c r="A34" s="10" t="s">
        <v>153</v>
      </c>
      <c r="B34" s="23">
        <f>(SUMIFS(Table35[Net 
amount   ],Table35[Quarterly filing analysis],'Quarterly filing codes'!B20))</f>
        <v>1083.3333333333335</v>
      </c>
    </row>
    <row r="35" spans="1:2" ht="15" thickTop="1" thickBot="1">
      <c r="A35" s="10" t="s">
        <v>144</v>
      </c>
      <c r="B35" s="23">
        <f>(SUMIFS(Table35[Net 
amount   ],Table35[Quarterly filing analysis],'Quarterly filing codes'!B21))</f>
        <v>1000</v>
      </c>
    </row>
    <row r="36" spans="1:2" ht="15" thickTop="1" thickBot="1">
      <c r="A36" s="10" t="s">
        <v>154</v>
      </c>
      <c r="B36" s="23">
        <f>(SUMIFS(Table35[Net 
amount   ],Table35[Quarterly filing analysis],'Quarterly filing codes'!B22))</f>
        <v>0</v>
      </c>
    </row>
    <row r="37" spans="1:2" ht="15" thickTop="1" thickBot="1">
      <c r="A37" s="10" t="s">
        <v>145</v>
      </c>
      <c r="B37" s="23">
        <f>(SUMIFS(Table35[Net 
amount   ],Table35[Quarterly filing analysis],'Quarterly filing codes'!B23))</f>
        <v>1500</v>
      </c>
    </row>
    <row r="38" spans="1:2" ht="15" thickTop="1" thickBot="1">
      <c r="A38" s="68" t="s">
        <v>41</v>
      </c>
      <c r="B38" s="71">
        <f>SUM(B23:B37)</f>
        <v>9751.4285714285725</v>
      </c>
    </row>
    <row r="39" spans="1:2" ht="15" thickTop="1" thickBot="1">
      <c r="A39" s="10" t="s">
        <v>132</v>
      </c>
      <c r="B39" s="72">
        <f>(SUMIFS(Table35[Net 
amount   ],Table35[Quarterly filing analysis],"Exclude for Income Tax filing"))</f>
        <v>1600</v>
      </c>
    </row>
    <row r="40" spans="1:2" ht="14.4" thickTop="1"/>
  </sheetData>
  <sheetProtection sheet="1" objects="1" scenarios="1" formatColumns="0" formatRows="0" selectLockedCells="1"/>
  <mergeCells count="3">
    <mergeCell ref="B4:H4"/>
    <mergeCell ref="B5:H5"/>
    <mergeCell ref="B6:H6"/>
  </mergeCell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L204"/>
  <sheetViews>
    <sheetView showGridLines="0" showOutlineSymbols="0" zoomScaleNormal="100" workbookViewId="0">
      <pane ySplit="11" topLeftCell="A12" activePane="bottomLeft" state="frozen"/>
      <selection pane="bottomLeft" activeCell="E21" sqref="E21"/>
    </sheetView>
  </sheetViews>
  <sheetFormatPr defaultColWidth="9.109375" defaultRowHeight="13.2"/>
  <cols>
    <col min="1" max="1" width="20.6640625" style="21" customWidth="1"/>
    <col min="2" max="2" width="15.6640625" style="21" customWidth="1"/>
    <col min="3" max="5" width="30.6640625" style="21" customWidth="1"/>
    <col min="6" max="6" width="30.6640625" style="35" customWidth="1"/>
    <col min="7" max="9" width="15.6640625" style="35" customWidth="1"/>
    <col min="10" max="10" width="15.6640625" style="21" customWidth="1"/>
    <col min="11" max="11" width="30.6640625" style="21" customWidth="1"/>
    <col min="12" max="12" width="15.6640625" style="21" customWidth="1"/>
    <col min="13" max="16384" width="9.109375" style="21"/>
  </cols>
  <sheetData>
    <row r="2" spans="1:12" s="20" customFormat="1" ht="17.399999999999999">
      <c r="A2" s="19" t="s">
        <v>42</v>
      </c>
      <c r="B2" s="38"/>
      <c r="C2" s="38"/>
      <c r="D2" s="38"/>
      <c r="E2" s="38"/>
      <c r="F2" s="39"/>
      <c r="G2" s="39"/>
      <c r="H2" s="39"/>
      <c r="I2" s="39"/>
    </row>
    <row r="3" spans="1:12">
      <c r="A3" s="27"/>
      <c r="B3" s="27"/>
      <c r="C3" s="27"/>
      <c r="D3" s="27"/>
      <c r="E3" s="27"/>
      <c r="F3" s="28"/>
      <c r="G3" s="28"/>
      <c r="H3" s="21"/>
      <c r="I3" s="21"/>
    </row>
    <row r="4" spans="1:12">
      <c r="A4" s="40" t="str">
        <f>' VAT filing totals'!A5</f>
        <v xml:space="preserve"> Business name</v>
      </c>
      <c r="B4" s="109" t="str">
        <f>IF(' VAT filing totals'!C5=""," Enter name on VAT filing totals tab",' VAT filing totals'!C5)</f>
        <v xml:space="preserve"> Enter name on VAT filing totals tab</v>
      </c>
      <c r="C4" s="110"/>
      <c r="D4" s="111"/>
      <c r="F4" s="21"/>
      <c r="G4" s="29"/>
      <c r="H4" s="36" t="s">
        <v>43</v>
      </c>
      <c r="I4" s="36" t="s">
        <v>44</v>
      </c>
      <c r="J4" s="36" t="s">
        <v>45</v>
      </c>
    </row>
    <row r="5" spans="1:12">
      <c r="A5" s="40" t="str">
        <f>' VAT filing totals'!A6</f>
        <v xml:space="preserve"> VAT period from</v>
      </c>
      <c r="B5" s="112" t="str">
        <f>IF(' VAT filing totals'!C6=""," Enter date on VAT filing totals tab",' VAT filing totals'!C6)</f>
        <v xml:space="preserve"> Enter date on VAT filing totals tab</v>
      </c>
      <c r="C5" s="113"/>
      <c r="D5" s="114"/>
      <c r="F5" s="21"/>
      <c r="G5" s="42" t="s">
        <v>46</v>
      </c>
      <c r="H5" s="30">
        <f>SUM(H13:H203)</f>
        <v>105.55555555555554</v>
      </c>
      <c r="I5" s="30">
        <f>SUM(I13:I203)-SUM(J13:J203)</f>
        <v>1394.4444444444443</v>
      </c>
      <c r="J5" s="30">
        <f>(SUMIFS(Table3[Net 
amount],Table3[VAT rate],'VAT rates'!B13))</f>
        <v>400</v>
      </c>
    </row>
    <row r="6" spans="1:12">
      <c r="A6" s="40" t="str">
        <f>' VAT filing totals'!A7</f>
        <v xml:space="preserve"> VAT period to</v>
      </c>
      <c r="B6" s="112" t="str">
        <f>IF(' VAT filing totals'!C7=""," Enter date on VAT filing totals tab",' VAT filing totals'!C7)</f>
        <v xml:space="preserve"> Enter date on VAT filing totals tab</v>
      </c>
      <c r="C6" s="113"/>
      <c r="D6" s="114"/>
      <c r="F6" s="21"/>
      <c r="G6" s="43" t="s">
        <v>47</v>
      </c>
      <c r="H6" s="44">
        <v>1</v>
      </c>
      <c r="I6" s="44">
        <v>6</v>
      </c>
      <c r="J6" s="44">
        <v>8</v>
      </c>
    </row>
    <row r="7" spans="1:12">
      <c r="A7" s="31"/>
      <c r="B7" s="32"/>
      <c r="C7" s="27"/>
      <c r="D7" s="27"/>
      <c r="F7" s="21"/>
      <c r="G7" s="21"/>
      <c r="H7" s="21"/>
      <c r="I7" s="21"/>
    </row>
    <row r="8" spans="1:12">
      <c r="A8" s="12" t="s">
        <v>48</v>
      </c>
      <c r="B8" s="32"/>
      <c r="C8" s="27"/>
      <c r="D8" s="27"/>
      <c r="E8" s="31"/>
      <c r="F8" s="33"/>
      <c r="G8" s="33"/>
      <c r="H8" s="33"/>
      <c r="I8" s="28"/>
    </row>
    <row r="9" spans="1:12">
      <c r="A9" s="12" t="s">
        <v>150</v>
      </c>
      <c r="B9" s="32"/>
      <c r="C9" s="27"/>
      <c r="D9" s="27"/>
      <c r="E9" s="31"/>
      <c r="F9" s="33"/>
      <c r="G9" s="33"/>
      <c r="H9" s="33"/>
      <c r="I9" s="28"/>
    </row>
    <row r="10" spans="1:12" ht="13.8">
      <c r="A10" s="47" t="s">
        <v>49</v>
      </c>
      <c r="B10" s="32"/>
      <c r="C10" s="27"/>
      <c r="D10" s="27"/>
      <c r="E10" s="31"/>
      <c r="F10" s="33"/>
      <c r="G10" s="33"/>
      <c r="H10" s="33"/>
      <c r="I10" s="34"/>
    </row>
    <row r="11" spans="1:12" s="26" customFormat="1" ht="27.75" customHeight="1">
      <c r="A11" s="25" t="s">
        <v>50</v>
      </c>
      <c r="B11" s="25" t="s">
        <v>53</v>
      </c>
      <c r="C11" s="25" t="s">
        <v>51</v>
      </c>
      <c r="D11" s="25" t="s">
        <v>52</v>
      </c>
      <c r="E11" s="25" t="s">
        <v>54</v>
      </c>
      <c r="F11" s="25" t="s">
        <v>152</v>
      </c>
      <c r="G11" s="25" t="s">
        <v>55</v>
      </c>
      <c r="H11" s="25" t="s">
        <v>56</v>
      </c>
      <c r="I11" s="25" t="s">
        <v>57</v>
      </c>
      <c r="J11" s="25" t="s">
        <v>121</v>
      </c>
      <c r="K11" s="25" t="s">
        <v>59</v>
      </c>
      <c r="L11" s="61" t="s">
        <v>60</v>
      </c>
    </row>
    <row r="12" spans="1:12">
      <c r="A12" s="76"/>
      <c r="B12" s="77" t="s">
        <v>118</v>
      </c>
      <c r="C12" s="76"/>
      <c r="D12" s="76"/>
      <c r="E12" s="76"/>
      <c r="F12" s="76"/>
      <c r="G12" s="78">
        <f>SUM(G13:G203)</f>
        <v>7500</v>
      </c>
      <c r="H12" s="78">
        <f>SUM(H13:H203)</f>
        <v>105.55555555555554</v>
      </c>
      <c r="I12" s="78">
        <f>SUM(I13:I203)</f>
        <v>7394.4444444444443</v>
      </c>
      <c r="J12" s="78">
        <f>SUM(J13:J203)</f>
        <v>6000</v>
      </c>
      <c r="K12" s="76"/>
      <c r="L12" s="76"/>
    </row>
    <row r="13" spans="1:12">
      <c r="A13" s="41">
        <v>45658</v>
      </c>
      <c r="B13" s="65" t="s">
        <v>122</v>
      </c>
      <c r="C13" s="46" t="s">
        <v>61</v>
      </c>
      <c r="D13" s="46" t="s">
        <v>62</v>
      </c>
      <c r="E13" s="46" t="s">
        <v>63</v>
      </c>
      <c r="F13" s="58" t="s">
        <v>37</v>
      </c>
      <c r="G13" s="45">
        <v>500</v>
      </c>
      <c r="H13" s="30">
        <f>Table3[[#This Row],[Gross 
amount]]-Table3[[#This Row],[Net 
amount]]</f>
        <v>83.333333333333314</v>
      </c>
      <c r="I13" s="30">
        <f>IFERROR(G13/(SUMIF(Table1[[VAT rate description ]],Table3[[#This Row],[VAT rate]],Table1[Factor])),G13)</f>
        <v>416.66666666666669</v>
      </c>
      <c r="J13" s="30" t="str">
        <f>IFERROR(IF(VLOOKUP(Table3[[#This Row],[VAT rate]],'VAT rates'!B:E,3,FALSE)="Y",Table3[[#This Row],[Gross 
amount]],"-"),"-")</f>
        <v>-</v>
      </c>
      <c r="K13" s="46"/>
      <c r="L13" s="41">
        <v>45688</v>
      </c>
    </row>
    <row r="14" spans="1:12">
      <c r="A14" s="41">
        <v>45659</v>
      </c>
      <c r="B14" s="65" t="s">
        <v>123</v>
      </c>
      <c r="C14" s="46" t="s">
        <v>64</v>
      </c>
      <c r="D14" s="46" t="s">
        <v>65</v>
      </c>
      <c r="E14" s="46" t="s">
        <v>120</v>
      </c>
      <c r="F14" s="58" t="s">
        <v>131</v>
      </c>
      <c r="G14" s="45">
        <v>400</v>
      </c>
      <c r="H14" s="30">
        <f>Table3[[#This Row],[Gross 
amount]]-Table3[[#This Row],[Net 
amount]]</f>
        <v>0</v>
      </c>
      <c r="I14" s="30">
        <f>IFERROR(G14/(SUMIF(Table1[[VAT rate description ]],Table3[[#This Row],[VAT rate]],Table1[Factor])),G14)</f>
        <v>400</v>
      </c>
      <c r="J14" s="30" t="str">
        <f>IFERROR(IF(VLOOKUP(Table3[[#This Row],[VAT rate]],'VAT rates'!B:E,3,FALSE)="Y",Table3[[#This Row],[Gross 
amount]],"-"),"-")</f>
        <v>-</v>
      </c>
      <c r="K14" s="46"/>
      <c r="L14" s="41">
        <v>45688</v>
      </c>
    </row>
    <row r="15" spans="1:12">
      <c r="A15" s="41">
        <v>45660</v>
      </c>
      <c r="B15" s="65" t="s">
        <v>124</v>
      </c>
      <c r="C15" s="46" t="s">
        <v>67</v>
      </c>
      <c r="D15" s="46" t="s">
        <v>68</v>
      </c>
      <c r="E15" s="46" t="s">
        <v>69</v>
      </c>
      <c r="F15" s="58" t="s">
        <v>37</v>
      </c>
      <c r="G15" s="45">
        <v>300</v>
      </c>
      <c r="H15" s="30">
        <f>Table3[[#This Row],[Gross 
amount]]-Table3[[#This Row],[Net 
amount]]</f>
        <v>0</v>
      </c>
      <c r="I15" s="30">
        <f>IFERROR(G15/(SUMIF(Table1[[VAT rate description ]],Table3[[#This Row],[VAT rate]],Table1[Factor])),G15)</f>
        <v>300</v>
      </c>
      <c r="J15" s="30" t="str">
        <f>IFERROR(IF(VLOOKUP(Table3[[#This Row],[VAT rate]],'VAT rates'!B:E,3,FALSE)="Y",Table3[[#This Row],[Gross 
amount]],"-"),"-")</f>
        <v>-</v>
      </c>
      <c r="K15" s="46"/>
      <c r="L15" s="41">
        <v>45698</v>
      </c>
    </row>
    <row r="16" spans="1:12">
      <c r="A16" s="41">
        <v>45661</v>
      </c>
      <c r="B16" s="65" t="s">
        <v>125</v>
      </c>
      <c r="C16" s="46" t="s">
        <v>70</v>
      </c>
      <c r="D16" s="46" t="s">
        <v>71</v>
      </c>
      <c r="E16" s="46" t="s">
        <v>72</v>
      </c>
      <c r="F16" s="58" t="s">
        <v>37</v>
      </c>
      <c r="G16" s="45">
        <v>200</v>
      </c>
      <c r="H16" s="30">
        <f>Table3[[#This Row],[Gross 
amount]]-Table3[[#This Row],[Net 
amount]]</f>
        <v>22.222222222222229</v>
      </c>
      <c r="I16" s="30">
        <f>IFERROR(G16/(SUMIF(Table1[[VAT rate description ]],Table3[[#This Row],[VAT rate]],Table1[Factor])),G16)</f>
        <v>177.77777777777777</v>
      </c>
      <c r="J16" s="30" t="str">
        <f>IFERROR(IF(VLOOKUP(Table3[[#This Row],[VAT rate]],'VAT rates'!B:E,3,FALSE)="Y",Table3[[#This Row],[Gross 
amount]],"-"),"-")</f>
        <v>-</v>
      </c>
      <c r="K16" s="46"/>
      <c r="L16" s="41">
        <v>45698</v>
      </c>
    </row>
    <row r="17" spans="1:12">
      <c r="A17" s="41">
        <v>45662</v>
      </c>
      <c r="B17" s="65" t="s">
        <v>126</v>
      </c>
      <c r="C17" s="46" t="s">
        <v>73</v>
      </c>
      <c r="D17" s="46" t="s">
        <v>74</v>
      </c>
      <c r="E17" s="46" t="s">
        <v>75</v>
      </c>
      <c r="F17" s="58" t="s">
        <v>37</v>
      </c>
      <c r="G17" s="45">
        <v>100</v>
      </c>
      <c r="H17" s="30">
        <f>Table3[[#This Row],[Gross 
amount]]-Table3[[#This Row],[Net 
amount]]</f>
        <v>0</v>
      </c>
      <c r="I17" s="30">
        <f>IFERROR(G17/(SUMIF(Table1[[VAT rate description ]],Table3[[#This Row],[VAT rate]],Table1[Factor])),G17)</f>
        <v>100</v>
      </c>
      <c r="J17" s="30" t="str">
        <f>IFERROR(IF(VLOOKUP(Table3[[#This Row],[VAT rate]],'VAT rates'!B:E,3,FALSE)="Y",Table3[[#This Row],[Gross 
amount]],"-"),"-")</f>
        <v>-</v>
      </c>
      <c r="K17" s="46"/>
      <c r="L17" s="41"/>
    </row>
    <row r="18" spans="1:12">
      <c r="A18" s="41">
        <v>45663</v>
      </c>
      <c r="B18" s="65" t="s">
        <v>76</v>
      </c>
      <c r="C18" s="46" t="s">
        <v>76</v>
      </c>
      <c r="D18" s="46" t="s">
        <v>77</v>
      </c>
      <c r="E18" s="46" t="s">
        <v>66</v>
      </c>
      <c r="F18" s="58" t="s">
        <v>146</v>
      </c>
      <c r="G18" s="45">
        <v>6000</v>
      </c>
      <c r="H18" s="30">
        <f>Table3[[#This Row],[Gross 
amount]]-Table3[[#This Row],[Net 
amount]]</f>
        <v>0</v>
      </c>
      <c r="I18" s="30">
        <f>IFERROR(G18/(SUMIF(Table1[[VAT rate description ]],Table3[[#This Row],[VAT rate]],Table1[Factor])),G18)</f>
        <v>6000</v>
      </c>
      <c r="J18" s="30">
        <f>IFERROR(IF(VLOOKUP(Table3[[#This Row],[VAT rate]],'VAT rates'!B:E,3,FALSE)="Y",Table3[[#This Row],[Gross 
amount]],"-"),"-")</f>
        <v>6000</v>
      </c>
      <c r="K18" s="46" t="s">
        <v>149</v>
      </c>
      <c r="L18" s="41"/>
    </row>
    <row r="19" spans="1:12">
      <c r="A19" s="41"/>
      <c r="B19" s="41"/>
      <c r="C19" s="46"/>
      <c r="D19" s="46"/>
      <c r="E19" s="46"/>
      <c r="F19" s="58"/>
      <c r="G19" s="45"/>
      <c r="H19" s="30">
        <f>Table3[[#This Row],[Gross 
amount]]-Table3[[#This Row],[Net 
amount]]</f>
        <v>0</v>
      </c>
      <c r="I19" s="30">
        <f>IFERROR(G19/(SUMIF(Table1[[VAT rate description ]],Table3[[#This Row],[VAT rate]],Table1[Factor])),G19)</f>
        <v>0</v>
      </c>
      <c r="J19" s="30" t="str">
        <f>IFERROR(IF(VLOOKUP(Table3[[#This Row],[VAT rate]],'VAT rates'!B:E,3,FALSE)="Y",Table3[[#This Row],[Gross 
amount]],"-"),"-")</f>
        <v>-</v>
      </c>
      <c r="K19" s="46"/>
      <c r="L19" s="41"/>
    </row>
    <row r="20" spans="1:12">
      <c r="A20" s="41"/>
      <c r="B20" s="41"/>
      <c r="C20" s="79"/>
      <c r="D20" s="79"/>
      <c r="E20" s="46"/>
      <c r="F20" s="58"/>
      <c r="G20" s="80"/>
      <c r="H20" s="30">
        <f>Table3[[#This Row],[Gross 
amount]]-Table3[[#This Row],[Net 
amount]]</f>
        <v>0</v>
      </c>
      <c r="I20" s="30">
        <f>IFERROR(G20/(SUMIF(Table1[[VAT rate description ]],Table3[[#This Row],[VAT rate]],Table1[Factor])),G20)</f>
        <v>0</v>
      </c>
      <c r="J20" s="30" t="str">
        <f>IFERROR(IF(VLOOKUP(Table3[[#This Row],[VAT rate]],'VAT rates'!B:E,3,FALSE)="Y",Table3[[#This Row],[Gross 
amount]],"-"),"-")</f>
        <v>-</v>
      </c>
      <c r="K20" s="46"/>
      <c r="L20" s="41"/>
    </row>
    <row r="21" spans="1:12">
      <c r="A21" s="41"/>
      <c r="B21" s="41"/>
      <c r="C21" s="79"/>
      <c r="D21" s="79"/>
      <c r="E21" s="46"/>
      <c r="F21" s="58"/>
      <c r="G21" s="80"/>
      <c r="H21" s="30">
        <f>Table3[[#This Row],[Gross 
amount]]-Table3[[#This Row],[Net 
amount]]</f>
        <v>0</v>
      </c>
      <c r="I21" s="30">
        <f>IFERROR(G21/(SUMIF(Table1[[VAT rate description ]],Table3[[#This Row],[VAT rate]],Table1[Factor])),G21)</f>
        <v>0</v>
      </c>
      <c r="J21" s="30" t="str">
        <f>IFERROR(IF(VLOOKUP(Table3[[#This Row],[VAT rate]],'VAT rates'!B:E,3,FALSE)="Y",Table3[[#This Row],[Gross 
amount]],"-"),"-")</f>
        <v>-</v>
      </c>
      <c r="K21" s="46"/>
      <c r="L21" s="41"/>
    </row>
    <row r="22" spans="1:12">
      <c r="A22" s="41"/>
      <c r="B22" s="41"/>
      <c r="C22" s="79"/>
      <c r="D22" s="79"/>
      <c r="E22" s="46"/>
      <c r="F22" s="58"/>
      <c r="G22" s="80"/>
      <c r="H22" s="30">
        <f>Table3[[#This Row],[Gross 
amount]]-Table3[[#This Row],[Net 
amount]]</f>
        <v>0</v>
      </c>
      <c r="I22" s="30">
        <f>IFERROR(G22/(SUMIF(Table1[[VAT rate description ]],Table3[[#This Row],[VAT rate]],Table1[Factor])),G22)</f>
        <v>0</v>
      </c>
      <c r="J22" s="30" t="str">
        <f>IFERROR(IF(VLOOKUP(Table3[[#This Row],[VAT rate]],'VAT rates'!B:E,3,FALSE)="Y",Table3[[#This Row],[Gross 
amount]],"-"),"-")</f>
        <v>-</v>
      </c>
      <c r="K22" s="46"/>
      <c r="L22" s="41"/>
    </row>
    <row r="23" spans="1:12">
      <c r="A23" s="41"/>
      <c r="B23" s="41"/>
      <c r="C23" s="79"/>
      <c r="D23" s="79"/>
      <c r="E23" s="46"/>
      <c r="F23" s="58"/>
      <c r="G23" s="80"/>
      <c r="H23" s="30">
        <f>Table3[[#This Row],[Gross 
amount]]-Table3[[#This Row],[Net 
amount]]</f>
        <v>0</v>
      </c>
      <c r="I23" s="30">
        <f>IFERROR(G23/(SUMIF(Table1[[VAT rate description ]],Table3[[#This Row],[VAT rate]],Table1[Factor])),G23)</f>
        <v>0</v>
      </c>
      <c r="J23" s="30" t="str">
        <f>IFERROR(IF(VLOOKUP(Table3[[#This Row],[VAT rate]],'VAT rates'!B:E,3,FALSE)="Y",Table3[[#This Row],[Gross 
amount]],"-"),"-")</f>
        <v>-</v>
      </c>
      <c r="K23" s="46"/>
      <c r="L23" s="41"/>
    </row>
    <row r="24" spans="1:12">
      <c r="A24" s="41"/>
      <c r="B24" s="41"/>
      <c r="C24" s="79"/>
      <c r="D24" s="79"/>
      <c r="E24" s="46"/>
      <c r="F24" s="58"/>
      <c r="G24" s="80"/>
      <c r="H24" s="30">
        <f>Table3[[#This Row],[Gross 
amount]]-Table3[[#This Row],[Net 
amount]]</f>
        <v>0</v>
      </c>
      <c r="I24" s="30">
        <f>IFERROR(G24/(SUMIF(Table1[[VAT rate description ]],Table3[[#This Row],[VAT rate]],Table1[Factor])),G24)</f>
        <v>0</v>
      </c>
      <c r="J24" s="30" t="str">
        <f>IFERROR(IF(VLOOKUP(Table3[[#This Row],[VAT rate]],'VAT rates'!B:E,3,FALSE)="Y",Table3[[#This Row],[Gross 
amount]],"-"),"-")</f>
        <v>-</v>
      </c>
      <c r="K24" s="46"/>
      <c r="L24" s="41"/>
    </row>
    <row r="25" spans="1:12">
      <c r="A25" s="41"/>
      <c r="B25" s="41"/>
      <c r="C25" s="79"/>
      <c r="D25" s="79"/>
      <c r="E25" s="46"/>
      <c r="F25" s="58"/>
      <c r="G25" s="80"/>
      <c r="H25" s="30">
        <f>Table3[[#This Row],[Gross 
amount]]-Table3[[#This Row],[Net 
amount]]</f>
        <v>0</v>
      </c>
      <c r="I25" s="30">
        <f>IFERROR(G25/(SUMIF(Table1[[VAT rate description ]],Table3[[#This Row],[VAT rate]],Table1[Factor])),G25)</f>
        <v>0</v>
      </c>
      <c r="J25" s="30" t="str">
        <f>IFERROR(IF(VLOOKUP(Table3[[#This Row],[VAT rate]],'VAT rates'!B:E,3,FALSE)="Y",Table3[[#This Row],[Gross 
amount]],"-"),"-")</f>
        <v>-</v>
      </c>
      <c r="K25" s="46"/>
      <c r="L25" s="41"/>
    </row>
    <row r="26" spans="1:12">
      <c r="A26" s="41"/>
      <c r="B26" s="41"/>
      <c r="C26" s="79"/>
      <c r="D26" s="79"/>
      <c r="E26" s="46"/>
      <c r="F26" s="58"/>
      <c r="G26" s="80"/>
      <c r="H26" s="30">
        <f>Table3[[#This Row],[Gross 
amount]]-Table3[[#This Row],[Net 
amount]]</f>
        <v>0</v>
      </c>
      <c r="I26" s="30">
        <f>IFERROR(G26/(SUMIF(Table1[[VAT rate description ]],Table3[[#This Row],[VAT rate]],Table1[Factor])),G26)</f>
        <v>0</v>
      </c>
      <c r="J26" s="30" t="str">
        <f>IFERROR(IF(VLOOKUP(Table3[[#This Row],[VAT rate]],'VAT rates'!B:E,3,FALSE)="Y",Table3[[#This Row],[Gross 
amount]],"-"),"-")</f>
        <v>-</v>
      </c>
      <c r="K26" s="46"/>
      <c r="L26" s="41"/>
    </row>
    <row r="27" spans="1:12">
      <c r="A27" s="41"/>
      <c r="B27" s="41"/>
      <c r="C27" s="79"/>
      <c r="D27" s="79"/>
      <c r="E27" s="46"/>
      <c r="F27" s="58"/>
      <c r="G27" s="80"/>
      <c r="H27" s="30">
        <f>Table3[[#This Row],[Gross 
amount]]-Table3[[#This Row],[Net 
amount]]</f>
        <v>0</v>
      </c>
      <c r="I27" s="30">
        <f>IFERROR(G27/(SUMIF(Table1[[VAT rate description ]],Table3[[#This Row],[VAT rate]],Table1[Factor])),G27)</f>
        <v>0</v>
      </c>
      <c r="J27" s="30" t="str">
        <f>IFERROR(IF(VLOOKUP(Table3[[#This Row],[VAT rate]],'VAT rates'!B:E,3,FALSE)="Y",Table3[[#This Row],[Gross 
amount]],"-"),"-")</f>
        <v>-</v>
      </c>
      <c r="K27" s="46"/>
      <c r="L27" s="41"/>
    </row>
    <row r="28" spans="1:12">
      <c r="A28" s="41"/>
      <c r="B28" s="41"/>
      <c r="C28" s="79"/>
      <c r="D28" s="79"/>
      <c r="E28" s="46"/>
      <c r="F28" s="58"/>
      <c r="G28" s="80"/>
      <c r="H28" s="30">
        <f>Table3[[#This Row],[Gross 
amount]]-Table3[[#This Row],[Net 
amount]]</f>
        <v>0</v>
      </c>
      <c r="I28" s="30">
        <f>IFERROR(G28/(SUMIF(Table1[[VAT rate description ]],Table3[[#This Row],[VAT rate]],Table1[Factor])),G28)</f>
        <v>0</v>
      </c>
      <c r="J28" s="30" t="str">
        <f>IFERROR(IF(VLOOKUP(Table3[[#This Row],[VAT rate]],'VAT rates'!B:E,3,FALSE)="Y",Table3[[#This Row],[Gross 
amount]],"-"),"-")</f>
        <v>-</v>
      </c>
      <c r="K28" s="46"/>
      <c r="L28" s="41"/>
    </row>
    <row r="29" spans="1:12">
      <c r="A29" s="41"/>
      <c r="B29" s="41"/>
      <c r="C29" s="79"/>
      <c r="D29" s="79"/>
      <c r="E29" s="46"/>
      <c r="F29" s="58"/>
      <c r="G29" s="80"/>
      <c r="H29" s="30">
        <f>Table3[[#This Row],[Gross 
amount]]-Table3[[#This Row],[Net 
amount]]</f>
        <v>0</v>
      </c>
      <c r="I29" s="30">
        <f>IFERROR(G29/(SUMIF(Table1[[VAT rate description ]],Table3[[#This Row],[VAT rate]],Table1[Factor])),G29)</f>
        <v>0</v>
      </c>
      <c r="J29" s="30" t="str">
        <f>IFERROR(IF(VLOOKUP(Table3[[#This Row],[VAT rate]],'VAT rates'!B:E,3,FALSE)="Y",Table3[[#This Row],[Gross 
amount]],"-"),"-")</f>
        <v>-</v>
      </c>
      <c r="K29" s="46"/>
      <c r="L29" s="41"/>
    </row>
    <row r="30" spans="1:12">
      <c r="A30" s="41"/>
      <c r="B30" s="41"/>
      <c r="C30" s="79"/>
      <c r="D30" s="79"/>
      <c r="E30" s="46"/>
      <c r="F30" s="58"/>
      <c r="G30" s="80"/>
      <c r="H30" s="30">
        <f>Table3[[#This Row],[Gross 
amount]]-Table3[[#This Row],[Net 
amount]]</f>
        <v>0</v>
      </c>
      <c r="I30" s="30">
        <f>IFERROR(G30/(SUMIF(Table1[[VAT rate description ]],Table3[[#This Row],[VAT rate]],Table1[Factor])),G30)</f>
        <v>0</v>
      </c>
      <c r="J30" s="30" t="str">
        <f>IFERROR(IF(VLOOKUP(Table3[[#This Row],[VAT rate]],'VAT rates'!B:E,3,FALSE)="Y",Table3[[#This Row],[Gross 
amount]],"-"),"-")</f>
        <v>-</v>
      </c>
      <c r="K30" s="46"/>
      <c r="L30" s="41"/>
    </row>
    <row r="31" spans="1:12">
      <c r="A31" s="41"/>
      <c r="B31" s="41"/>
      <c r="C31" s="79"/>
      <c r="D31" s="79"/>
      <c r="E31" s="46"/>
      <c r="F31" s="58"/>
      <c r="G31" s="80"/>
      <c r="H31" s="30">
        <f>Table3[[#This Row],[Gross 
amount]]-Table3[[#This Row],[Net 
amount]]</f>
        <v>0</v>
      </c>
      <c r="I31" s="30">
        <f>IFERROR(G31/(SUMIF(Table1[[VAT rate description ]],Table3[[#This Row],[VAT rate]],Table1[Factor])),G31)</f>
        <v>0</v>
      </c>
      <c r="J31" s="30" t="str">
        <f>IFERROR(IF(VLOOKUP(Table3[[#This Row],[VAT rate]],'VAT rates'!B:E,3,FALSE)="Y",Table3[[#This Row],[Gross 
amount]],"-"),"-")</f>
        <v>-</v>
      </c>
      <c r="K31" s="46"/>
      <c r="L31" s="41"/>
    </row>
    <row r="32" spans="1:12">
      <c r="A32" s="41"/>
      <c r="B32" s="41"/>
      <c r="C32" s="79"/>
      <c r="D32" s="79"/>
      <c r="E32" s="46"/>
      <c r="F32" s="58"/>
      <c r="G32" s="80"/>
      <c r="H32" s="30">
        <f>Table3[[#This Row],[Gross 
amount]]-Table3[[#This Row],[Net 
amount]]</f>
        <v>0</v>
      </c>
      <c r="I32" s="30">
        <f>IFERROR(G32/(SUMIF(Table1[[VAT rate description ]],Table3[[#This Row],[VAT rate]],Table1[Factor])),G32)</f>
        <v>0</v>
      </c>
      <c r="J32" s="30" t="str">
        <f>IFERROR(IF(VLOOKUP(Table3[[#This Row],[VAT rate]],'VAT rates'!B:E,3,FALSE)="Y",Table3[[#This Row],[Gross 
amount]],"-"),"-")</f>
        <v>-</v>
      </c>
      <c r="K32" s="46"/>
      <c r="L32" s="41"/>
    </row>
    <row r="33" spans="1:12">
      <c r="A33" s="41"/>
      <c r="B33" s="41"/>
      <c r="C33" s="79"/>
      <c r="D33" s="79"/>
      <c r="E33" s="46"/>
      <c r="F33" s="58"/>
      <c r="G33" s="80"/>
      <c r="H33" s="30">
        <f>Table3[[#This Row],[Gross 
amount]]-Table3[[#This Row],[Net 
amount]]</f>
        <v>0</v>
      </c>
      <c r="I33" s="30">
        <f>IFERROR(G33/(SUMIF(Table1[[VAT rate description ]],Table3[[#This Row],[VAT rate]],Table1[Factor])),G33)</f>
        <v>0</v>
      </c>
      <c r="J33" s="30" t="str">
        <f>IFERROR(IF(VLOOKUP(Table3[[#This Row],[VAT rate]],'VAT rates'!B:E,3,FALSE)="Y",Table3[[#This Row],[Gross 
amount]],"-"),"-")</f>
        <v>-</v>
      </c>
      <c r="K33" s="46"/>
      <c r="L33" s="41"/>
    </row>
    <row r="34" spans="1:12">
      <c r="A34" s="41"/>
      <c r="B34" s="41"/>
      <c r="C34" s="79"/>
      <c r="D34" s="79"/>
      <c r="E34" s="46"/>
      <c r="F34" s="58"/>
      <c r="G34" s="80"/>
      <c r="H34" s="30">
        <f>Table3[[#This Row],[Gross 
amount]]-Table3[[#This Row],[Net 
amount]]</f>
        <v>0</v>
      </c>
      <c r="I34" s="30">
        <f>IFERROR(G34/(SUMIF(Table1[[VAT rate description ]],Table3[[#This Row],[VAT rate]],Table1[Factor])),G34)</f>
        <v>0</v>
      </c>
      <c r="J34" s="30" t="str">
        <f>IFERROR(IF(VLOOKUP(Table3[[#This Row],[VAT rate]],'VAT rates'!B:E,3,FALSE)="Y",Table3[[#This Row],[Gross 
amount]],"-"),"-")</f>
        <v>-</v>
      </c>
      <c r="K34" s="46"/>
      <c r="L34" s="41"/>
    </row>
    <row r="35" spans="1:12">
      <c r="A35" s="41"/>
      <c r="B35" s="41"/>
      <c r="C35" s="79"/>
      <c r="D35" s="79"/>
      <c r="E35" s="46"/>
      <c r="F35" s="58"/>
      <c r="G35" s="80"/>
      <c r="H35" s="30">
        <f>Table3[[#This Row],[Gross 
amount]]-Table3[[#This Row],[Net 
amount]]</f>
        <v>0</v>
      </c>
      <c r="I35" s="30">
        <f>IFERROR(G35/(SUMIF(Table1[[VAT rate description ]],Table3[[#This Row],[VAT rate]],Table1[Factor])),G35)</f>
        <v>0</v>
      </c>
      <c r="J35" s="30" t="str">
        <f>IFERROR(IF(VLOOKUP(Table3[[#This Row],[VAT rate]],'VAT rates'!B:E,3,FALSE)="Y",Table3[[#This Row],[Gross 
amount]],"-"),"-")</f>
        <v>-</v>
      </c>
      <c r="K35" s="46"/>
      <c r="L35" s="41"/>
    </row>
    <row r="36" spans="1:12">
      <c r="A36" s="41"/>
      <c r="B36" s="41"/>
      <c r="C36" s="79"/>
      <c r="D36" s="79"/>
      <c r="E36" s="46"/>
      <c r="F36" s="58"/>
      <c r="G36" s="80"/>
      <c r="H36" s="30">
        <f>Table3[[#This Row],[Gross 
amount]]-Table3[[#This Row],[Net 
amount]]</f>
        <v>0</v>
      </c>
      <c r="I36" s="30">
        <f>IFERROR(G36/(SUMIF(Table1[[VAT rate description ]],Table3[[#This Row],[VAT rate]],Table1[Factor])),G36)</f>
        <v>0</v>
      </c>
      <c r="J36" s="30" t="str">
        <f>IFERROR(IF(VLOOKUP(Table3[[#This Row],[VAT rate]],'VAT rates'!B:E,3,FALSE)="Y",Table3[[#This Row],[Gross 
amount]],"-"),"-")</f>
        <v>-</v>
      </c>
      <c r="K36" s="46"/>
      <c r="L36" s="41"/>
    </row>
    <row r="37" spans="1:12">
      <c r="A37" s="41"/>
      <c r="B37" s="41"/>
      <c r="C37" s="79"/>
      <c r="D37" s="79"/>
      <c r="E37" s="46"/>
      <c r="F37" s="58"/>
      <c r="G37" s="80"/>
      <c r="H37" s="30">
        <f>Table3[[#This Row],[Gross 
amount]]-Table3[[#This Row],[Net 
amount]]</f>
        <v>0</v>
      </c>
      <c r="I37" s="30">
        <f>IFERROR(G37/(SUMIF(Table1[[VAT rate description ]],Table3[[#This Row],[VAT rate]],Table1[Factor])),G37)</f>
        <v>0</v>
      </c>
      <c r="J37" s="30" t="str">
        <f>IFERROR(IF(VLOOKUP(Table3[[#This Row],[VAT rate]],'VAT rates'!B:E,3,FALSE)="Y",Table3[[#This Row],[Gross 
amount]],"-"),"-")</f>
        <v>-</v>
      </c>
      <c r="K37" s="46"/>
      <c r="L37" s="41"/>
    </row>
    <row r="38" spans="1:12">
      <c r="A38" s="41"/>
      <c r="B38" s="41"/>
      <c r="C38" s="79"/>
      <c r="D38" s="79"/>
      <c r="E38" s="46"/>
      <c r="F38" s="58"/>
      <c r="G38" s="80"/>
      <c r="H38" s="30">
        <f>Table3[[#This Row],[Gross 
amount]]-Table3[[#This Row],[Net 
amount]]</f>
        <v>0</v>
      </c>
      <c r="I38" s="30">
        <f>IFERROR(G38/(SUMIF(Table1[[VAT rate description ]],Table3[[#This Row],[VAT rate]],Table1[Factor])),G38)</f>
        <v>0</v>
      </c>
      <c r="J38" s="30" t="str">
        <f>IFERROR(IF(VLOOKUP(Table3[[#This Row],[VAT rate]],'VAT rates'!B:E,3,FALSE)="Y",Table3[[#This Row],[Gross 
amount]],"-"),"-")</f>
        <v>-</v>
      </c>
      <c r="K38" s="46"/>
      <c r="L38" s="41"/>
    </row>
    <row r="39" spans="1:12">
      <c r="A39" s="41"/>
      <c r="B39" s="41"/>
      <c r="C39" s="79"/>
      <c r="D39" s="79"/>
      <c r="E39" s="46"/>
      <c r="F39" s="58"/>
      <c r="G39" s="80"/>
      <c r="H39" s="30">
        <f>Table3[[#This Row],[Gross 
amount]]-Table3[[#This Row],[Net 
amount]]</f>
        <v>0</v>
      </c>
      <c r="I39" s="30">
        <f>IFERROR(G39/(SUMIF(Table1[[VAT rate description ]],Table3[[#This Row],[VAT rate]],Table1[Factor])),G39)</f>
        <v>0</v>
      </c>
      <c r="J39" s="30" t="str">
        <f>IFERROR(IF(VLOOKUP(Table3[[#This Row],[VAT rate]],'VAT rates'!B:E,3,FALSE)="Y",Table3[[#This Row],[Gross 
amount]],"-"),"-")</f>
        <v>-</v>
      </c>
      <c r="K39" s="46"/>
      <c r="L39" s="41"/>
    </row>
    <row r="40" spans="1:12">
      <c r="A40" s="41"/>
      <c r="B40" s="41"/>
      <c r="C40" s="79"/>
      <c r="D40" s="79"/>
      <c r="E40" s="46"/>
      <c r="F40" s="58"/>
      <c r="G40" s="80"/>
      <c r="H40" s="30">
        <f>Table3[[#This Row],[Gross 
amount]]-Table3[[#This Row],[Net 
amount]]</f>
        <v>0</v>
      </c>
      <c r="I40" s="30">
        <f>IFERROR(G40/(SUMIF(Table1[[VAT rate description ]],Table3[[#This Row],[VAT rate]],Table1[Factor])),G40)</f>
        <v>0</v>
      </c>
      <c r="J40" s="30" t="str">
        <f>IFERROR(IF(VLOOKUP(Table3[[#This Row],[VAT rate]],'VAT rates'!B:E,3,FALSE)="Y",Table3[[#This Row],[Gross 
amount]],"-"),"-")</f>
        <v>-</v>
      </c>
      <c r="K40" s="46"/>
      <c r="L40" s="41"/>
    </row>
    <row r="41" spans="1:12">
      <c r="A41" s="41"/>
      <c r="B41" s="41"/>
      <c r="C41" s="79"/>
      <c r="D41" s="79"/>
      <c r="E41" s="46"/>
      <c r="F41" s="58"/>
      <c r="G41" s="80"/>
      <c r="H41" s="30">
        <f>Table3[[#This Row],[Gross 
amount]]-Table3[[#This Row],[Net 
amount]]</f>
        <v>0</v>
      </c>
      <c r="I41" s="30">
        <f>IFERROR(G41/(SUMIF(Table1[[VAT rate description ]],Table3[[#This Row],[VAT rate]],Table1[Factor])),G41)</f>
        <v>0</v>
      </c>
      <c r="J41" s="30" t="str">
        <f>IFERROR(IF(VLOOKUP(Table3[[#This Row],[VAT rate]],'VAT rates'!B:E,3,FALSE)="Y",Table3[[#This Row],[Gross 
amount]],"-"),"-")</f>
        <v>-</v>
      </c>
      <c r="K41" s="46"/>
      <c r="L41" s="41"/>
    </row>
    <row r="42" spans="1:12">
      <c r="A42" s="41"/>
      <c r="B42" s="41"/>
      <c r="C42" s="79"/>
      <c r="D42" s="79"/>
      <c r="E42" s="46"/>
      <c r="F42" s="58"/>
      <c r="G42" s="80"/>
      <c r="H42" s="30">
        <f>Table3[[#This Row],[Gross 
amount]]-Table3[[#This Row],[Net 
amount]]</f>
        <v>0</v>
      </c>
      <c r="I42" s="30">
        <f>IFERROR(G42/(SUMIF(Table1[[VAT rate description ]],Table3[[#This Row],[VAT rate]],Table1[Factor])),G42)</f>
        <v>0</v>
      </c>
      <c r="J42" s="30" t="str">
        <f>IFERROR(IF(VLOOKUP(Table3[[#This Row],[VAT rate]],'VAT rates'!B:E,3,FALSE)="Y",Table3[[#This Row],[Gross 
amount]],"-"),"-")</f>
        <v>-</v>
      </c>
      <c r="K42" s="46"/>
      <c r="L42" s="41"/>
    </row>
    <row r="43" spans="1:12">
      <c r="A43" s="41"/>
      <c r="B43" s="41"/>
      <c r="C43" s="79"/>
      <c r="D43" s="79"/>
      <c r="E43" s="46"/>
      <c r="F43" s="58"/>
      <c r="G43" s="80"/>
      <c r="H43" s="30">
        <f>Table3[[#This Row],[Gross 
amount]]-Table3[[#This Row],[Net 
amount]]</f>
        <v>0</v>
      </c>
      <c r="I43" s="30">
        <f>IFERROR(G43/(SUMIF(Table1[[VAT rate description ]],Table3[[#This Row],[VAT rate]],Table1[Factor])),G43)</f>
        <v>0</v>
      </c>
      <c r="J43" s="30" t="str">
        <f>IFERROR(IF(VLOOKUP(Table3[[#This Row],[VAT rate]],'VAT rates'!B:E,3,FALSE)="Y",Table3[[#This Row],[Gross 
amount]],"-"),"-")</f>
        <v>-</v>
      </c>
      <c r="K43" s="46"/>
      <c r="L43" s="41"/>
    </row>
    <row r="44" spans="1:12">
      <c r="A44" s="41"/>
      <c r="B44" s="41"/>
      <c r="C44" s="79"/>
      <c r="D44" s="79"/>
      <c r="E44" s="46"/>
      <c r="F44" s="58"/>
      <c r="G44" s="80"/>
      <c r="H44" s="30">
        <f>Table3[[#This Row],[Gross 
amount]]-Table3[[#This Row],[Net 
amount]]</f>
        <v>0</v>
      </c>
      <c r="I44" s="30">
        <f>IFERROR(G44/(SUMIF(Table1[[VAT rate description ]],Table3[[#This Row],[VAT rate]],Table1[Factor])),G44)</f>
        <v>0</v>
      </c>
      <c r="J44" s="30" t="str">
        <f>IFERROR(IF(VLOOKUP(Table3[[#This Row],[VAT rate]],'VAT rates'!B:E,3,FALSE)="Y",Table3[[#This Row],[Gross 
amount]],"-"),"-")</f>
        <v>-</v>
      </c>
      <c r="K44" s="46"/>
      <c r="L44" s="41"/>
    </row>
    <row r="45" spans="1:12">
      <c r="A45" s="41"/>
      <c r="B45" s="41"/>
      <c r="C45" s="79"/>
      <c r="D45" s="79"/>
      <c r="E45" s="46"/>
      <c r="F45" s="58"/>
      <c r="G45" s="80"/>
      <c r="H45" s="30">
        <f>Table3[[#This Row],[Gross 
amount]]-Table3[[#This Row],[Net 
amount]]</f>
        <v>0</v>
      </c>
      <c r="I45" s="30">
        <f>IFERROR(G45/(SUMIF(Table1[[VAT rate description ]],Table3[[#This Row],[VAT rate]],Table1[Factor])),G45)</f>
        <v>0</v>
      </c>
      <c r="J45" s="30" t="str">
        <f>IFERROR(IF(VLOOKUP(Table3[[#This Row],[VAT rate]],'VAT rates'!B:E,3,FALSE)="Y",Table3[[#This Row],[Gross 
amount]],"-"),"-")</f>
        <v>-</v>
      </c>
      <c r="K45" s="46"/>
      <c r="L45" s="41"/>
    </row>
    <row r="46" spans="1:12">
      <c r="A46" s="41"/>
      <c r="B46" s="41"/>
      <c r="C46" s="79"/>
      <c r="D46" s="79"/>
      <c r="E46" s="46"/>
      <c r="F46" s="58"/>
      <c r="G46" s="80"/>
      <c r="H46" s="30">
        <f>Table3[[#This Row],[Gross 
amount]]-Table3[[#This Row],[Net 
amount]]</f>
        <v>0</v>
      </c>
      <c r="I46" s="30">
        <f>IFERROR(G46/(SUMIF(Table1[[VAT rate description ]],Table3[[#This Row],[VAT rate]],Table1[Factor])),G46)</f>
        <v>0</v>
      </c>
      <c r="J46" s="30" t="str">
        <f>IFERROR(IF(VLOOKUP(Table3[[#This Row],[VAT rate]],'VAT rates'!B:E,3,FALSE)="Y",Table3[[#This Row],[Gross 
amount]],"-"),"-")</f>
        <v>-</v>
      </c>
      <c r="K46" s="46"/>
      <c r="L46" s="41"/>
    </row>
    <row r="47" spans="1:12">
      <c r="A47" s="41"/>
      <c r="B47" s="41"/>
      <c r="C47" s="79"/>
      <c r="D47" s="79"/>
      <c r="E47" s="46"/>
      <c r="F47" s="58"/>
      <c r="G47" s="80"/>
      <c r="H47" s="30">
        <f>Table3[[#This Row],[Gross 
amount]]-Table3[[#This Row],[Net 
amount]]</f>
        <v>0</v>
      </c>
      <c r="I47" s="30">
        <f>IFERROR(G47/(SUMIF(Table1[[VAT rate description ]],Table3[[#This Row],[VAT rate]],Table1[Factor])),G47)</f>
        <v>0</v>
      </c>
      <c r="J47" s="30" t="str">
        <f>IFERROR(IF(VLOOKUP(Table3[[#This Row],[VAT rate]],'VAT rates'!B:E,3,FALSE)="Y",Table3[[#This Row],[Gross 
amount]],"-"),"-")</f>
        <v>-</v>
      </c>
      <c r="K47" s="46"/>
      <c r="L47" s="41"/>
    </row>
    <row r="48" spans="1:12">
      <c r="A48" s="41"/>
      <c r="B48" s="41"/>
      <c r="C48" s="79"/>
      <c r="D48" s="79"/>
      <c r="E48" s="46"/>
      <c r="F48" s="58"/>
      <c r="G48" s="80"/>
      <c r="H48" s="30">
        <f>Table3[[#This Row],[Gross 
amount]]-Table3[[#This Row],[Net 
amount]]</f>
        <v>0</v>
      </c>
      <c r="I48" s="30">
        <f>IFERROR(G48/(SUMIF(Table1[[VAT rate description ]],Table3[[#This Row],[VAT rate]],Table1[Factor])),G48)</f>
        <v>0</v>
      </c>
      <c r="J48" s="30" t="str">
        <f>IFERROR(IF(VLOOKUP(Table3[[#This Row],[VAT rate]],'VAT rates'!B:E,3,FALSE)="Y",Table3[[#This Row],[Gross 
amount]],"-"),"-")</f>
        <v>-</v>
      </c>
      <c r="K48" s="46"/>
      <c r="L48" s="41"/>
    </row>
    <row r="49" spans="1:12">
      <c r="A49" s="41"/>
      <c r="B49" s="41"/>
      <c r="C49" s="79"/>
      <c r="D49" s="79"/>
      <c r="E49" s="46"/>
      <c r="F49" s="58"/>
      <c r="G49" s="80"/>
      <c r="H49" s="30">
        <f>Table3[[#This Row],[Gross 
amount]]-Table3[[#This Row],[Net 
amount]]</f>
        <v>0</v>
      </c>
      <c r="I49" s="30">
        <f>IFERROR(G49/(SUMIF(Table1[[VAT rate description ]],Table3[[#This Row],[VAT rate]],Table1[Factor])),G49)</f>
        <v>0</v>
      </c>
      <c r="J49" s="30" t="str">
        <f>IFERROR(IF(VLOOKUP(Table3[[#This Row],[VAT rate]],'VAT rates'!B:E,3,FALSE)="Y",Table3[[#This Row],[Gross 
amount]],"-"),"-")</f>
        <v>-</v>
      </c>
      <c r="K49" s="46"/>
      <c r="L49" s="41"/>
    </row>
    <row r="50" spans="1:12">
      <c r="A50" s="41"/>
      <c r="B50" s="41"/>
      <c r="C50" s="79"/>
      <c r="D50" s="79"/>
      <c r="E50" s="46"/>
      <c r="F50" s="58"/>
      <c r="G50" s="80"/>
      <c r="H50" s="30">
        <f>Table3[[#This Row],[Gross 
amount]]-Table3[[#This Row],[Net 
amount]]</f>
        <v>0</v>
      </c>
      <c r="I50" s="30">
        <f>IFERROR(G50/(SUMIF(Table1[[VAT rate description ]],Table3[[#This Row],[VAT rate]],Table1[Factor])),G50)</f>
        <v>0</v>
      </c>
      <c r="J50" s="30" t="str">
        <f>IFERROR(IF(VLOOKUP(Table3[[#This Row],[VAT rate]],'VAT rates'!B:E,3,FALSE)="Y",Table3[[#This Row],[Gross 
amount]],"-"),"-")</f>
        <v>-</v>
      </c>
      <c r="K50" s="46"/>
      <c r="L50" s="41"/>
    </row>
    <row r="51" spans="1:12">
      <c r="A51" s="41"/>
      <c r="B51" s="41"/>
      <c r="C51" s="79"/>
      <c r="D51" s="79"/>
      <c r="E51" s="46"/>
      <c r="F51" s="58"/>
      <c r="G51" s="80"/>
      <c r="H51" s="30">
        <f>Table3[[#This Row],[Gross 
amount]]-Table3[[#This Row],[Net 
amount]]</f>
        <v>0</v>
      </c>
      <c r="I51" s="30">
        <f>IFERROR(G51/(SUMIF(Table1[[VAT rate description ]],Table3[[#This Row],[VAT rate]],Table1[Factor])),G51)</f>
        <v>0</v>
      </c>
      <c r="J51" s="30" t="str">
        <f>IFERROR(IF(VLOOKUP(Table3[[#This Row],[VAT rate]],'VAT rates'!B:E,3,FALSE)="Y",Table3[[#This Row],[Gross 
amount]],"-"),"-")</f>
        <v>-</v>
      </c>
      <c r="K51" s="46"/>
      <c r="L51" s="41"/>
    </row>
    <row r="52" spans="1:12">
      <c r="A52" s="41"/>
      <c r="B52" s="41"/>
      <c r="C52" s="79"/>
      <c r="D52" s="79"/>
      <c r="E52" s="46"/>
      <c r="F52" s="58"/>
      <c r="G52" s="80"/>
      <c r="H52" s="30">
        <f>Table3[[#This Row],[Gross 
amount]]-Table3[[#This Row],[Net 
amount]]</f>
        <v>0</v>
      </c>
      <c r="I52" s="30">
        <f>IFERROR(G52/(SUMIF(Table1[[VAT rate description ]],Table3[[#This Row],[VAT rate]],Table1[Factor])),G52)</f>
        <v>0</v>
      </c>
      <c r="J52" s="30" t="str">
        <f>IFERROR(IF(VLOOKUP(Table3[[#This Row],[VAT rate]],'VAT rates'!B:E,3,FALSE)="Y",Table3[[#This Row],[Gross 
amount]],"-"),"-")</f>
        <v>-</v>
      </c>
      <c r="K52" s="46"/>
      <c r="L52" s="41"/>
    </row>
    <row r="53" spans="1:12">
      <c r="A53" s="41"/>
      <c r="B53" s="41"/>
      <c r="C53" s="79"/>
      <c r="D53" s="79"/>
      <c r="E53" s="46"/>
      <c r="F53" s="58"/>
      <c r="G53" s="80"/>
      <c r="H53" s="30">
        <f>Table3[[#This Row],[Gross 
amount]]-Table3[[#This Row],[Net 
amount]]</f>
        <v>0</v>
      </c>
      <c r="I53" s="30">
        <f>IFERROR(G53/(SUMIF(Table1[[VAT rate description ]],Table3[[#This Row],[VAT rate]],Table1[Factor])),G53)</f>
        <v>0</v>
      </c>
      <c r="J53" s="30" t="str">
        <f>IFERROR(IF(VLOOKUP(Table3[[#This Row],[VAT rate]],'VAT rates'!B:E,3,FALSE)="Y",Table3[[#This Row],[Gross 
amount]],"-"),"-")</f>
        <v>-</v>
      </c>
      <c r="K53" s="46"/>
      <c r="L53" s="41"/>
    </row>
    <row r="54" spans="1:12">
      <c r="A54" s="41"/>
      <c r="B54" s="41"/>
      <c r="C54" s="79"/>
      <c r="D54" s="79"/>
      <c r="E54" s="46"/>
      <c r="F54" s="58"/>
      <c r="G54" s="80"/>
      <c r="H54" s="30">
        <f>Table3[[#This Row],[Gross 
amount]]-Table3[[#This Row],[Net 
amount]]</f>
        <v>0</v>
      </c>
      <c r="I54" s="30">
        <f>IFERROR(G54/(SUMIF(Table1[[VAT rate description ]],Table3[[#This Row],[VAT rate]],Table1[Factor])),G54)</f>
        <v>0</v>
      </c>
      <c r="J54" s="30" t="str">
        <f>IFERROR(IF(VLOOKUP(Table3[[#This Row],[VAT rate]],'VAT rates'!B:E,3,FALSE)="Y",Table3[[#This Row],[Gross 
amount]],"-"),"-")</f>
        <v>-</v>
      </c>
      <c r="K54" s="46"/>
      <c r="L54" s="41"/>
    </row>
    <row r="55" spans="1:12">
      <c r="A55" s="41"/>
      <c r="B55" s="41"/>
      <c r="C55" s="79"/>
      <c r="D55" s="79"/>
      <c r="E55" s="46"/>
      <c r="F55" s="58"/>
      <c r="G55" s="80"/>
      <c r="H55" s="30">
        <f>Table3[[#This Row],[Gross 
amount]]-Table3[[#This Row],[Net 
amount]]</f>
        <v>0</v>
      </c>
      <c r="I55" s="30">
        <f>IFERROR(G55/(SUMIF(Table1[[VAT rate description ]],Table3[[#This Row],[VAT rate]],Table1[Factor])),G55)</f>
        <v>0</v>
      </c>
      <c r="J55" s="30" t="str">
        <f>IFERROR(IF(VLOOKUP(Table3[[#This Row],[VAT rate]],'VAT rates'!B:E,3,FALSE)="Y",Table3[[#This Row],[Gross 
amount]],"-"),"-")</f>
        <v>-</v>
      </c>
      <c r="K55" s="46"/>
      <c r="L55" s="41"/>
    </row>
    <row r="56" spans="1:12">
      <c r="A56" s="41"/>
      <c r="B56" s="41"/>
      <c r="C56" s="79"/>
      <c r="D56" s="79"/>
      <c r="E56" s="46"/>
      <c r="F56" s="58"/>
      <c r="G56" s="80"/>
      <c r="H56" s="30">
        <f>Table3[[#This Row],[Gross 
amount]]-Table3[[#This Row],[Net 
amount]]</f>
        <v>0</v>
      </c>
      <c r="I56" s="30">
        <f>IFERROR(G56/(SUMIF(Table1[[VAT rate description ]],Table3[[#This Row],[VAT rate]],Table1[Factor])),G56)</f>
        <v>0</v>
      </c>
      <c r="J56" s="30" t="str">
        <f>IFERROR(IF(VLOOKUP(Table3[[#This Row],[VAT rate]],'VAT rates'!B:E,3,FALSE)="Y",Table3[[#This Row],[Gross 
amount]],"-"),"-")</f>
        <v>-</v>
      </c>
      <c r="K56" s="46"/>
      <c r="L56" s="41"/>
    </row>
    <row r="57" spans="1:12">
      <c r="A57" s="41"/>
      <c r="B57" s="41"/>
      <c r="C57" s="79"/>
      <c r="D57" s="79"/>
      <c r="E57" s="46"/>
      <c r="F57" s="58"/>
      <c r="G57" s="80"/>
      <c r="H57" s="30">
        <f>Table3[[#This Row],[Gross 
amount]]-Table3[[#This Row],[Net 
amount]]</f>
        <v>0</v>
      </c>
      <c r="I57" s="30">
        <f>IFERROR(G57/(SUMIF(Table1[[VAT rate description ]],Table3[[#This Row],[VAT rate]],Table1[Factor])),G57)</f>
        <v>0</v>
      </c>
      <c r="J57" s="30" t="str">
        <f>IFERROR(IF(VLOOKUP(Table3[[#This Row],[VAT rate]],'VAT rates'!B:E,3,FALSE)="Y",Table3[[#This Row],[Gross 
amount]],"-"),"-")</f>
        <v>-</v>
      </c>
      <c r="K57" s="46"/>
      <c r="L57" s="41"/>
    </row>
    <row r="58" spans="1:12">
      <c r="A58" s="41"/>
      <c r="B58" s="41"/>
      <c r="C58" s="79"/>
      <c r="D58" s="79"/>
      <c r="E58" s="46"/>
      <c r="F58" s="58"/>
      <c r="G58" s="80"/>
      <c r="H58" s="30">
        <f>Table3[[#This Row],[Gross 
amount]]-Table3[[#This Row],[Net 
amount]]</f>
        <v>0</v>
      </c>
      <c r="I58" s="30">
        <f>IFERROR(G58/(SUMIF(Table1[[VAT rate description ]],Table3[[#This Row],[VAT rate]],Table1[Factor])),G58)</f>
        <v>0</v>
      </c>
      <c r="J58" s="30" t="str">
        <f>IFERROR(IF(VLOOKUP(Table3[[#This Row],[VAT rate]],'VAT rates'!B:E,3,FALSE)="Y",Table3[[#This Row],[Gross 
amount]],"-"),"-")</f>
        <v>-</v>
      </c>
      <c r="K58" s="46"/>
      <c r="L58" s="41"/>
    </row>
    <row r="59" spans="1:12">
      <c r="A59" s="41"/>
      <c r="B59" s="41"/>
      <c r="C59" s="79"/>
      <c r="D59" s="79"/>
      <c r="E59" s="46"/>
      <c r="F59" s="58"/>
      <c r="G59" s="80"/>
      <c r="H59" s="30">
        <f>Table3[[#This Row],[Gross 
amount]]-Table3[[#This Row],[Net 
amount]]</f>
        <v>0</v>
      </c>
      <c r="I59" s="30">
        <f>IFERROR(G59/(SUMIF(Table1[[VAT rate description ]],Table3[[#This Row],[VAT rate]],Table1[Factor])),G59)</f>
        <v>0</v>
      </c>
      <c r="J59" s="30" t="str">
        <f>IFERROR(IF(VLOOKUP(Table3[[#This Row],[VAT rate]],'VAT rates'!B:E,3,FALSE)="Y",Table3[[#This Row],[Gross 
amount]],"-"),"-")</f>
        <v>-</v>
      </c>
      <c r="K59" s="46"/>
      <c r="L59" s="41"/>
    </row>
    <row r="60" spans="1:12">
      <c r="A60" s="41"/>
      <c r="B60" s="41"/>
      <c r="C60" s="79"/>
      <c r="D60" s="79"/>
      <c r="E60" s="46"/>
      <c r="F60" s="58"/>
      <c r="G60" s="80"/>
      <c r="H60" s="30">
        <f>Table3[[#This Row],[Gross 
amount]]-Table3[[#This Row],[Net 
amount]]</f>
        <v>0</v>
      </c>
      <c r="I60" s="30">
        <f>IFERROR(G60/(SUMIF(Table1[[VAT rate description ]],Table3[[#This Row],[VAT rate]],Table1[Factor])),G60)</f>
        <v>0</v>
      </c>
      <c r="J60" s="30" t="str">
        <f>IFERROR(IF(VLOOKUP(Table3[[#This Row],[VAT rate]],'VAT rates'!B:E,3,FALSE)="Y",Table3[[#This Row],[Gross 
amount]],"-"),"-")</f>
        <v>-</v>
      </c>
      <c r="K60" s="46"/>
      <c r="L60" s="41"/>
    </row>
    <row r="61" spans="1:12">
      <c r="A61" s="41"/>
      <c r="B61" s="41"/>
      <c r="C61" s="79"/>
      <c r="D61" s="79"/>
      <c r="E61" s="46"/>
      <c r="F61" s="58"/>
      <c r="G61" s="80"/>
      <c r="H61" s="30">
        <f>Table3[[#This Row],[Gross 
amount]]-Table3[[#This Row],[Net 
amount]]</f>
        <v>0</v>
      </c>
      <c r="I61" s="30">
        <f>IFERROR(G61/(SUMIF(Table1[[VAT rate description ]],Table3[[#This Row],[VAT rate]],Table1[Factor])),G61)</f>
        <v>0</v>
      </c>
      <c r="J61" s="30" t="str">
        <f>IFERROR(IF(VLOOKUP(Table3[[#This Row],[VAT rate]],'VAT rates'!B:E,3,FALSE)="Y",Table3[[#This Row],[Gross 
amount]],"-"),"-")</f>
        <v>-</v>
      </c>
      <c r="K61" s="46"/>
      <c r="L61" s="41"/>
    </row>
    <row r="62" spans="1:12">
      <c r="A62" s="41"/>
      <c r="B62" s="41"/>
      <c r="C62" s="79"/>
      <c r="D62" s="79"/>
      <c r="E62" s="46"/>
      <c r="F62" s="58"/>
      <c r="G62" s="80"/>
      <c r="H62" s="30">
        <f>Table3[[#This Row],[Gross 
amount]]-Table3[[#This Row],[Net 
amount]]</f>
        <v>0</v>
      </c>
      <c r="I62" s="30">
        <f>IFERROR(G62/(SUMIF(Table1[[VAT rate description ]],Table3[[#This Row],[VAT rate]],Table1[Factor])),G62)</f>
        <v>0</v>
      </c>
      <c r="J62" s="30" t="str">
        <f>IFERROR(IF(VLOOKUP(Table3[[#This Row],[VAT rate]],'VAT rates'!B:E,3,FALSE)="Y",Table3[[#This Row],[Gross 
amount]],"-"),"-")</f>
        <v>-</v>
      </c>
      <c r="K62" s="46"/>
      <c r="L62" s="41"/>
    </row>
    <row r="63" spans="1:12">
      <c r="A63" s="41"/>
      <c r="B63" s="41"/>
      <c r="C63" s="79"/>
      <c r="D63" s="79"/>
      <c r="E63" s="46"/>
      <c r="F63" s="58"/>
      <c r="G63" s="80"/>
      <c r="H63" s="30">
        <f>Table3[[#This Row],[Gross 
amount]]-Table3[[#This Row],[Net 
amount]]</f>
        <v>0</v>
      </c>
      <c r="I63" s="30">
        <f>IFERROR(G63/(SUMIF(Table1[[VAT rate description ]],Table3[[#This Row],[VAT rate]],Table1[Factor])),G63)</f>
        <v>0</v>
      </c>
      <c r="J63" s="30" t="str">
        <f>IFERROR(IF(VLOOKUP(Table3[[#This Row],[VAT rate]],'VAT rates'!B:E,3,FALSE)="Y",Table3[[#This Row],[Gross 
amount]],"-"),"-")</f>
        <v>-</v>
      </c>
      <c r="K63" s="46"/>
      <c r="L63" s="41"/>
    </row>
    <row r="64" spans="1:12">
      <c r="A64" s="41"/>
      <c r="B64" s="41"/>
      <c r="C64" s="79"/>
      <c r="D64" s="79"/>
      <c r="E64" s="46"/>
      <c r="F64" s="58"/>
      <c r="G64" s="80"/>
      <c r="H64" s="30">
        <f>Table3[[#This Row],[Gross 
amount]]-Table3[[#This Row],[Net 
amount]]</f>
        <v>0</v>
      </c>
      <c r="I64" s="30">
        <f>IFERROR(G64/(SUMIF(Table1[[VAT rate description ]],Table3[[#This Row],[VAT rate]],Table1[Factor])),G64)</f>
        <v>0</v>
      </c>
      <c r="J64" s="30" t="str">
        <f>IFERROR(IF(VLOOKUP(Table3[[#This Row],[VAT rate]],'VAT rates'!B:E,3,FALSE)="Y",Table3[[#This Row],[Gross 
amount]],"-"),"-")</f>
        <v>-</v>
      </c>
      <c r="K64" s="46"/>
      <c r="L64" s="41"/>
    </row>
    <row r="65" spans="1:12">
      <c r="A65" s="41"/>
      <c r="B65" s="41"/>
      <c r="C65" s="79"/>
      <c r="D65" s="79"/>
      <c r="E65" s="46"/>
      <c r="F65" s="58"/>
      <c r="G65" s="80"/>
      <c r="H65" s="30">
        <f>Table3[[#This Row],[Gross 
amount]]-Table3[[#This Row],[Net 
amount]]</f>
        <v>0</v>
      </c>
      <c r="I65" s="30">
        <f>IFERROR(G65/(SUMIF(Table1[[VAT rate description ]],Table3[[#This Row],[VAT rate]],Table1[Factor])),G65)</f>
        <v>0</v>
      </c>
      <c r="J65" s="30" t="str">
        <f>IFERROR(IF(VLOOKUP(Table3[[#This Row],[VAT rate]],'VAT rates'!B:E,3,FALSE)="Y",Table3[[#This Row],[Gross 
amount]],"-"),"-")</f>
        <v>-</v>
      </c>
      <c r="K65" s="46"/>
      <c r="L65" s="41"/>
    </row>
    <row r="66" spans="1:12">
      <c r="A66" s="41"/>
      <c r="B66" s="41"/>
      <c r="C66" s="79"/>
      <c r="D66" s="79"/>
      <c r="E66" s="46"/>
      <c r="F66" s="58"/>
      <c r="G66" s="80"/>
      <c r="H66" s="30">
        <f>Table3[[#This Row],[Gross 
amount]]-Table3[[#This Row],[Net 
amount]]</f>
        <v>0</v>
      </c>
      <c r="I66" s="30">
        <f>IFERROR(G66/(SUMIF(Table1[[VAT rate description ]],Table3[[#This Row],[VAT rate]],Table1[Factor])),G66)</f>
        <v>0</v>
      </c>
      <c r="J66" s="30" t="str">
        <f>IFERROR(IF(VLOOKUP(Table3[[#This Row],[VAT rate]],'VAT rates'!B:E,3,FALSE)="Y",Table3[[#This Row],[Gross 
amount]],"-"),"-")</f>
        <v>-</v>
      </c>
      <c r="K66" s="46"/>
      <c r="L66" s="41"/>
    </row>
    <row r="67" spans="1:12">
      <c r="A67" s="41"/>
      <c r="B67" s="41"/>
      <c r="C67" s="79"/>
      <c r="D67" s="79"/>
      <c r="E67" s="46"/>
      <c r="F67" s="58"/>
      <c r="G67" s="80"/>
      <c r="H67" s="30">
        <f>Table3[[#This Row],[Gross 
amount]]-Table3[[#This Row],[Net 
amount]]</f>
        <v>0</v>
      </c>
      <c r="I67" s="30">
        <f>IFERROR(G67/(SUMIF(Table1[[VAT rate description ]],Table3[[#This Row],[VAT rate]],Table1[Factor])),G67)</f>
        <v>0</v>
      </c>
      <c r="J67" s="30" t="str">
        <f>IFERROR(IF(VLOOKUP(Table3[[#This Row],[VAT rate]],'VAT rates'!B:E,3,FALSE)="Y",Table3[[#This Row],[Gross 
amount]],"-"),"-")</f>
        <v>-</v>
      </c>
      <c r="K67" s="46"/>
      <c r="L67" s="41"/>
    </row>
    <row r="68" spans="1:12">
      <c r="A68" s="41"/>
      <c r="B68" s="41"/>
      <c r="C68" s="79"/>
      <c r="D68" s="79"/>
      <c r="E68" s="46"/>
      <c r="F68" s="58"/>
      <c r="G68" s="80"/>
      <c r="H68" s="30">
        <f>Table3[[#This Row],[Gross 
amount]]-Table3[[#This Row],[Net 
amount]]</f>
        <v>0</v>
      </c>
      <c r="I68" s="30">
        <f>IFERROR(G68/(SUMIF(Table1[[VAT rate description ]],Table3[[#This Row],[VAT rate]],Table1[Factor])),G68)</f>
        <v>0</v>
      </c>
      <c r="J68" s="30" t="str">
        <f>IFERROR(IF(VLOOKUP(Table3[[#This Row],[VAT rate]],'VAT rates'!B:E,3,FALSE)="Y",Table3[[#This Row],[Gross 
amount]],"-"),"-")</f>
        <v>-</v>
      </c>
      <c r="K68" s="46"/>
      <c r="L68" s="41"/>
    </row>
    <row r="69" spans="1:12">
      <c r="A69" s="41"/>
      <c r="B69" s="41"/>
      <c r="C69" s="79"/>
      <c r="D69" s="79"/>
      <c r="E69" s="46"/>
      <c r="F69" s="58"/>
      <c r="G69" s="80"/>
      <c r="H69" s="30">
        <f>Table3[[#This Row],[Gross 
amount]]-Table3[[#This Row],[Net 
amount]]</f>
        <v>0</v>
      </c>
      <c r="I69" s="30">
        <f>IFERROR(G69/(SUMIF(Table1[[VAT rate description ]],Table3[[#This Row],[VAT rate]],Table1[Factor])),G69)</f>
        <v>0</v>
      </c>
      <c r="J69" s="30" t="str">
        <f>IFERROR(IF(VLOOKUP(Table3[[#This Row],[VAT rate]],'VAT rates'!B:E,3,FALSE)="Y",Table3[[#This Row],[Gross 
amount]],"-"),"-")</f>
        <v>-</v>
      </c>
      <c r="K69" s="46"/>
      <c r="L69" s="41"/>
    </row>
    <row r="70" spans="1:12">
      <c r="A70" s="41"/>
      <c r="B70" s="41"/>
      <c r="C70" s="79"/>
      <c r="D70" s="79"/>
      <c r="E70" s="46"/>
      <c r="F70" s="58"/>
      <c r="G70" s="80"/>
      <c r="H70" s="30">
        <f>Table3[[#This Row],[Gross 
amount]]-Table3[[#This Row],[Net 
amount]]</f>
        <v>0</v>
      </c>
      <c r="I70" s="30">
        <f>IFERROR(G70/(SUMIF(Table1[[VAT rate description ]],Table3[[#This Row],[VAT rate]],Table1[Factor])),G70)</f>
        <v>0</v>
      </c>
      <c r="J70" s="30" t="str">
        <f>IFERROR(IF(VLOOKUP(Table3[[#This Row],[VAT rate]],'VAT rates'!B:E,3,FALSE)="Y",Table3[[#This Row],[Gross 
amount]],"-"),"-")</f>
        <v>-</v>
      </c>
      <c r="K70" s="46"/>
      <c r="L70" s="41"/>
    </row>
    <row r="71" spans="1:12">
      <c r="A71" s="41"/>
      <c r="B71" s="41"/>
      <c r="C71" s="79"/>
      <c r="D71" s="79"/>
      <c r="E71" s="46"/>
      <c r="F71" s="58"/>
      <c r="G71" s="80"/>
      <c r="H71" s="30">
        <f>Table3[[#This Row],[Gross 
amount]]-Table3[[#This Row],[Net 
amount]]</f>
        <v>0</v>
      </c>
      <c r="I71" s="30">
        <f>IFERROR(G71/(SUMIF(Table1[[VAT rate description ]],Table3[[#This Row],[VAT rate]],Table1[Factor])),G71)</f>
        <v>0</v>
      </c>
      <c r="J71" s="30" t="str">
        <f>IFERROR(IF(VLOOKUP(Table3[[#This Row],[VAT rate]],'VAT rates'!B:E,3,FALSE)="Y",Table3[[#This Row],[Gross 
amount]],"-"),"-")</f>
        <v>-</v>
      </c>
      <c r="K71" s="46"/>
      <c r="L71" s="41"/>
    </row>
    <row r="72" spans="1:12">
      <c r="A72" s="41"/>
      <c r="B72" s="41"/>
      <c r="C72" s="79"/>
      <c r="D72" s="79"/>
      <c r="E72" s="46"/>
      <c r="F72" s="58"/>
      <c r="G72" s="80"/>
      <c r="H72" s="30">
        <f>Table3[[#This Row],[Gross 
amount]]-Table3[[#This Row],[Net 
amount]]</f>
        <v>0</v>
      </c>
      <c r="I72" s="30">
        <f>IFERROR(G72/(SUMIF(Table1[[VAT rate description ]],Table3[[#This Row],[VAT rate]],Table1[Factor])),G72)</f>
        <v>0</v>
      </c>
      <c r="J72" s="30" t="str">
        <f>IFERROR(IF(VLOOKUP(Table3[[#This Row],[VAT rate]],'VAT rates'!B:E,3,FALSE)="Y",Table3[[#This Row],[Gross 
amount]],"-"),"-")</f>
        <v>-</v>
      </c>
      <c r="K72" s="46"/>
      <c r="L72" s="41"/>
    </row>
    <row r="73" spans="1:12">
      <c r="A73" s="41"/>
      <c r="B73" s="41"/>
      <c r="C73" s="79"/>
      <c r="D73" s="79"/>
      <c r="E73" s="46"/>
      <c r="F73" s="58"/>
      <c r="G73" s="80"/>
      <c r="H73" s="30">
        <f>Table3[[#This Row],[Gross 
amount]]-Table3[[#This Row],[Net 
amount]]</f>
        <v>0</v>
      </c>
      <c r="I73" s="30">
        <f>IFERROR(G73/(SUMIF(Table1[[VAT rate description ]],Table3[[#This Row],[VAT rate]],Table1[Factor])),G73)</f>
        <v>0</v>
      </c>
      <c r="J73" s="30" t="str">
        <f>IFERROR(IF(VLOOKUP(Table3[[#This Row],[VAT rate]],'VAT rates'!B:E,3,FALSE)="Y",Table3[[#This Row],[Gross 
amount]],"-"),"-")</f>
        <v>-</v>
      </c>
      <c r="K73" s="46"/>
      <c r="L73" s="41"/>
    </row>
    <row r="74" spans="1:12">
      <c r="A74" s="41"/>
      <c r="B74" s="41"/>
      <c r="C74" s="79"/>
      <c r="D74" s="79"/>
      <c r="E74" s="46"/>
      <c r="F74" s="58"/>
      <c r="G74" s="80"/>
      <c r="H74" s="30">
        <f>Table3[[#This Row],[Gross 
amount]]-Table3[[#This Row],[Net 
amount]]</f>
        <v>0</v>
      </c>
      <c r="I74" s="30">
        <f>IFERROR(G74/(SUMIF(Table1[[VAT rate description ]],Table3[[#This Row],[VAT rate]],Table1[Factor])),G74)</f>
        <v>0</v>
      </c>
      <c r="J74" s="30" t="str">
        <f>IFERROR(IF(VLOOKUP(Table3[[#This Row],[VAT rate]],'VAT rates'!B:E,3,FALSE)="Y",Table3[[#This Row],[Gross 
amount]],"-"),"-")</f>
        <v>-</v>
      </c>
      <c r="K74" s="46"/>
      <c r="L74" s="41"/>
    </row>
    <row r="75" spans="1:12">
      <c r="A75" s="41"/>
      <c r="B75" s="41"/>
      <c r="C75" s="79"/>
      <c r="D75" s="79"/>
      <c r="E75" s="46"/>
      <c r="F75" s="58"/>
      <c r="G75" s="80"/>
      <c r="H75" s="30">
        <f>Table3[[#This Row],[Gross 
amount]]-Table3[[#This Row],[Net 
amount]]</f>
        <v>0</v>
      </c>
      <c r="I75" s="30">
        <f>IFERROR(G75/(SUMIF(Table1[[VAT rate description ]],Table3[[#This Row],[VAT rate]],Table1[Factor])),G75)</f>
        <v>0</v>
      </c>
      <c r="J75" s="30" t="str">
        <f>IFERROR(IF(VLOOKUP(Table3[[#This Row],[VAT rate]],'VAT rates'!B:E,3,FALSE)="Y",Table3[[#This Row],[Gross 
amount]],"-"),"-")</f>
        <v>-</v>
      </c>
      <c r="K75" s="46"/>
      <c r="L75" s="41"/>
    </row>
    <row r="76" spans="1:12">
      <c r="A76" s="41"/>
      <c r="B76" s="41"/>
      <c r="C76" s="79"/>
      <c r="D76" s="79"/>
      <c r="E76" s="46"/>
      <c r="F76" s="58"/>
      <c r="G76" s="80"/>
      <c r="H76" s="30">
        <f>Table3[[#This Row],[Gross 
amount]]-Table3[[#This Row],[Net 
amount]]</f>
        <v>0</v>
      </c>
      <c r="I76" s="30">
        <f>IFERROR(G76/(SUMIF(Table1[[VAT rate description ]],Table3[[#This Row],[VAT rate]],Table1[Factor])),G76)</f>
        <v>0</v>
      </c>
      <c r="J76" s="30" t="str">
        <f>IFERROR(IF(VLOOKUP(Table3[[#This Row],[VAT rate]],'VAT rates'!B:E,3,FALSE)="Y",Table3[[#This Row],[Gross 
amount]],"-"),"-")</f>
        <v>-</v>
      </c>
      <c r="K76" s="46"/>
      <c r="L76" s="41"/>
    </row>
    <row r="77" spans="1:12">
      <c r="A77" s="41"/>
      <c r="B77" s="41"/>
      <c r="C77" s="79"/>
      <c r="D77" s="79"/>
      <c r="E77" s="46"/>
      <c r="F77" s="58"/>
      <c r="G77" s="80"/>
      <c r="H77" s="30">
        <f>Table3[[#This Row],[Gross 
amount]]-Table3[[#This Row],[Net 
amount]]</f>
        <v>0</v>
      </c>
      <c r="I77" s="30">
        <f>IFERROR(G77/(SUMIF(Table1[[VAT rate description ]],Table3[[#This Row],[VAT rate]],Table1[Factor])),G77)</f>
        <v>0</v>
      </c>
      <c r="J77" s="30" t="str">
        <f>IFERROR(IF(VLOOKUP(Table3[[#This Row],[VAT rate]],'VAT rates'!B:E,3,FALSE)="Y",Table3[[#This Row],[Gross 
amount]],"-"),"-")</f>
        <v>-</v>
      </c>
      <c r="K77" s="46"/>
      <c r="L77" s="41"/>
    </row>
    <row r="78" spans="1:12">
      <c r="A78" s="41"/>
      <c r="B78" s="41"/>
      <c r="C78" s="79"/>
      <c r="D78" s="79"/>
      <c r="E78" s="46"/>
      <c r="F78" s="58"/>
      <c r="G78" s="80"/>
      <c r="H78" s="30">
        <f>Table3[[#This Row],[Gross 
amount]]-Table3[[#This Row],[Net 
amount]]</f>
        <v>0</v>
      </c>
      <c r="I78" s="30">
        <f>IFERROR(G78/(SUMIF(Table1[[VAT rate description ]],Table3[[#This Row],[VAT rate]],Table1[Factor])),G78)</f>
        <v>0</v>
      </c>
      <c r="J78" s="30" t="str">
        <f>IFERROR(IF(VLOOKUP(Table3[[#This Row],[VAT rate]],'VAT rates'!B:E,3,FALSE)="Y",Table3[[#This Row],[Gross 
amount]],"-"),"-")</f>
        <v>-</v>
      </c>
      <c r="K78" s="46"/>
      <c r="L78" s="41"/>
    </row>
    <row r="79" spans="1:12">
      <c r="A79" s="41"/>
      <c r="B79" s="41"/>
      <c r="C79" s="79"/>
      <c r="D79" s="79"/>
      <c r="E79" s="46"/>
      <c r="F79" s="58"/>
      <c r="G79" s="80"/>
      <c r="H79" s="30">
        <f>Table3[[#This Row],[Gross 
amount]]-Table3[[#This Row],[Net 
amount]]</f>
        <v>0</v>
      </c>
      <c r="I79" s="30">
        <f>IFERROR(G79/(SUMIF(Table1[[VAT rate description ]],Table3[[#This Row],[VAT rate]],Table1[Factor])),G79)</f>
        <v>0</v>
      </c>
      <c r="J79" s="30" t="str">
        <f>IFERROR(IF(VLOOKUP(Table3[[#This Row],[VAT rate]],'VAT rates'!B:E,3,FALSE)="Y",Table3[[#This Row],[Gross 
amount]],"-"),"-")</f>
        <v>-</v>
      </c>
      <c r="K79" s="46"/>
      <c r="L79" s="41"/>
    </row>
    <row r="80" spans="1:12">
      <c r="A80" s="41"/>
      <c r="B80" s="41"/>
      <c r="C80" s="79"/>
      <c r="D80" s="79"/>
      <c r="E80" s="46"/>
      <c r="F80" s="58"/>
      <c r="G80" s="80"/>
      <c r="H80" s="30">
        <f>Table3[[#This Row],[Gross 
amount]]-Table3[[#This Row],[Net 
amount]]</f>
        <v>0</v>
      </c>
      <c r="I80" s="30">
        <f>IFERROR(G80/(SUMIF(Table1[[VAT rate description ]],Table3[[#This Row],[VAT rate]],Table1[Factor])),G80)</f>
        <v>0</v>
      </c>
      <c r="J80" s="30" t="str">
        <f>IFERROR(IF(VLOOKUP(Table3[[#This Row],[VAT rate]],'VAT rates'!B:E,3,FALSE)="Y",Table3[[#This Row],[Gross 
amount]],"-"),"-")</f>
        <v>-</v>
      </c>
      <c r="K80" s="46"/>
      <c r="L80" s="41"/>
    </row>
    <row r="81" spans="1:12">
      <c r="A81" s="41"/>
      <c r="B81" s="41"/>
      <c r="C81" s="79"/>
      <c r="D81" s="79"/>
      <c r="E81" s="46"/>
      <c r="F81" s="58"/>
      <c r="G81" s="80"/>
      <c r="H81" s="30">
        <f>Table3[[#This Row],[Gross 
amount]]-Table3[[#This Row],[Net 
amount]]</f>
        <v>0</v>
      </c>
      <c r="I81" s="30">
        <f>IFERROR(G81/(SUMIF(Table1[[VAT rate description ]],Table3[[#This Row],[VAT rate]],Table1[Factor])),G81)</f>
        <v>0</v>
      </c>
      <c r="J81" s="30" t="str">
        <f>IFERROR(IF(VLOOKUP(Table3[[#This Row],[VAT rate]],'VAT rates'!B:E,3,FALSE)="Y",Table3[[#This Row],[Gross 
amount]],"-"),"-")</f>
        <v>-</v>
      </c>
      <c r="K81" s="46"/>
      <c r="L81" s="41"/>
    </row>
    <row r="82" spans="1:12">
      <c r="A82" s="41"/>
      <c r="B82" s="41"/>
      <c r="C82" s="79"/>
      <c r="D82" s="79"/>
      <c r="E82" s="46"/>
      <c r="F82" s="58"/>
      <c r="G82" s="80"/>
      <c r="H82" s="30">
        <f>Table3[[#This Row],[Gross 
amount]]-Table3[[#This Row],[Net 
amount]]</f>
        <v>0</v>
      </c>
      <c r="I82" s="30">
        <f>IFERROR(G82/(SUMIF(Table1[[VAT rate description ]],Table3[[#This Row],[VAT rate]],Table1[Factor])),G82)</f>
        <v>0</v>
      </c>
      <c r="J82" s="30" t="str">
        <f>IFERROR(IF(VLOOKUP(Table3[[#This Row],[VAT rate]],'VAT rates'!B:E,3,FALSE)="Y",Table3[[#This Row],[Gross 
amount]],"-"),"-")</f>
        <v>-</v>
      </c>
      <c r="K82" s="46"/>
      <c r="L82" s="41"/>
    </row>
    <row r="83" spans="1:12">
      <c r="A83" s="41"/>
      <c r="B83" s="41"/>
      <c r="C83" s="79"/>
      <c r="D83" s="79"/>
      <c r="E83" s="46"/>
      <c r="F83" s="58"/>
      <c r="G83" s="80"/>
      <c r="H83" s="30">
        <f>Table3[[#This Row],[Gross 
amount]]-Table3[[#This Row],[Net 
amount]]</f>
        <v>0</v>
      </c>
      <c r="I83" s="30">
        <f>IFERROR(G83/(SUMIF(Table1[[VAT rate description ]],Table3[[#This Row],[VAT rate]],Table1[Factor])),G83)</f>
        <v>0</v>
      </c>
      <c r="J83" s="30" t="str">
        <f>IFERROR(IF(VLOOKUP(Table3[[#This Row],[VAT rate]],'VAT rates'!B:E,3,FALSE)="Y",Table3[[#This Row],[Gross 
amount]],"-"),"-")</f>
        <v>-</v>
      </c>
      <c r="K83" s="46"/>
      <c r="L83" s="41"/>
    </row>
    <row r="84" spans="1:12">
      <c r="A84" s="41"/>
      <c r="B84" s="41"/>
      <c r="C84" s="79"/>
      <c r="D84" s="79"/>
      <c r="E84" s="46"/>
      <c r="F84" s="58"/>
      <c r="G84" s="80"/>
      <c r="H84" s="30">
        <f>Table3[[#This Row],[Gross 
amount]]-Table3[[#This Row],[Net 
amount]]</f>
        <v>0</v>
      </c>
      <c r="I84" s="30">
        <f>IFERROR(G84/(SUMIF(Table1[[VAT rate description ]],Table3[[#This Row],[VAT rate]],Table1[Factor])),G84)</f>
        <v>0</v>
      </c>
      <c r="J84" s="30" t="str">
        <f>IFERROR(IF(VLOOKUP(Table3[[#This Row],[VAT rate]],'VAT rates'!B:E,3,FALSE)="Y",Table3[[#This Row],[Gross 
amount]],"-"),"-")</f>
        <v>-</v>
      </c>
      <c r="K84" s="46"/>
      <c r="L84" s="41"/>
    </row>
    <row r="85" spans="1:12">
      <c r="A85" s="41"/>
      <c r="B85" s="41"/>
      <c r="C85" s="79"/>
      <c r="D85" s="79"/>
      <c r="E85" s="46"/>
      <c r="F85" s="58"/>
      <c r="G85" s="80"/>
      <c r="H85" s="30">
        <f>Table3[[#This Row],[Gross 
amount]]-Table3[[#This Row],[Net 
amount]]</f>
        <v>0</v>
      </c>
      <c r="I85" s="30">
        <f>IFERROR(G85/(SUMIF(Table1[[VAT rate description ]],Table3[[#This Row],[VAT rate]],Table1[Factor])),G85)</f>
        <v>0</v>
      </c>
      <c r="J85" s="30" t="str">
        <f>IFERROR(IF(VLOOKUP(Table3[[#This Row],[VAT rate]],'VAT rates'!B:E,3,FALSE)="Y",Table3[[#This Row],[Gross 
amount]],"-"),"-")</f>
        <v>-</v>
      </c>
      <c r="K85" s="46"/>
      <c r="L85" s="41"/>
    </row>
    <row r="86" spans="1:12">
      <c r="A86" s="41"/>
      <c r="B86" s="41"/>
      <c r="C86" s="79"/>
      <c r="D86" s="79"/>
      <c r="E86" s="46"/>
      <c r="F86" s="58"/>
      <c r="G86" s="80"/>
      <c r="H86" s="30">
        <f>Table3[[#This Row],[Gross 
amount]]-Table3[[#This Row],[Net 
amount]]</f>
        <v>0</v>
      </c>
      <c r="I86" s="30">
        <f>IFERROR(G86/(SUMIF(Table1[[VAT rate description ]],Table3[[#This Row],[VAT rate]],Table1[Factor])),G86)</f>
        <v>0</v>
      </c>
      <c r="J86" s="30" t="str">
        <f>IFERROR(IF(VLOOKUP(Table3[[#This Row],[VAT rate]],'VAT rates'!B:E,3,FALSE)="Y",Table3[[#This Row],[Gross 
amount]],"-"),"-")</f>
        <v>-</v>
      </c>
      <c r="K86" s="46"/>
      <c r="L86" s="41"/>
    </row>
    <row r="87" spans="1:12">
      <c r="A87" s="41"/>
      <c r="B87" s="41"/>
      <c r="C87" s="79"/>
      <c r="D87" s="79"/>
      <c r="E87" s="46"/>
      <c r="F87" s="58"/>
      <c r="G87" s="80"/>
      <c r="H87" s="30">
        <f>Table3[[#This Row],[Gross 
amount]]-Table3[[#This Row],[Net 
amount]]</f>
        <v>0</v>
      </c>
      <c r="I87" s="30">
        <f>IFERROR(G87/(SUMIF(Table1[[VAT rate description ]],Table3[[#This Row],[VAT rate]],Table1[Factor])),G87)</f>
        <v>0</v>
      </c>
      <c r="J87" s="30" t="str">
        <f>IFERROR(IF(VLOOKUP(Table3[[#This Row],[VAT rate]],'VAT rates'!B:E,3,FALSE)="Y",Table3[[#This Row],[Gross 
amount]],"-"),"-")</f>
        <v>-</v>
      </c>
      <c r="K87" s="46"/>
      <c r="L87" s="41"/>
    </row>
    <row r="88" spans="1:12">
      <c r="A88" s="41"/>
      <c r="B88" s="41"/>
      <c r="C88" s="79"/>
      <c r="D88" s="79"/>
      <c r="E88" s="46"/>
      <c r="F88" s="58"/>
      <c r="G88" s="80"/>
      <c r="H88" s="30">
        <f>Table3[[#This Row],[Gross 
amount]]-Table3[[#This Row],[Net 
amount]]</f>
        <v>0</v>
      </c>
      <c r="I88" s="30">
        <f>IFERROR(G88/(SUMIF(Table1[[VAT rate description ]],Table3[[#This Row],[VAT rate]],Table1[Factor])),G88)</f>
        <v>0</v>
      </c>
      <c r="J88" s="30" t="str">
        <f>IFERROR(IF(VLOOKUP(Table3[[#This Row],[VAT rate]],'VAT rates'!B:E,3,FALSE)="Y",Table3[[#This Row],[Gross 
amount]],"-"),"-")</f>
        <v>-</v>
      </c>
      <c r="K88" s="46"/>
      <c r="L88" s="41"/>
    </row>
    <row r="89" spans="1:12">
      <c r="A89" s="41"/>
      <c r="B89" s="41"/>
      <c r="C89" s="79"/>
      <c r="D89" s="79"/>
      <c r="E89" s="46"/>
      <c r="F89" s="58"/>
      <c r="G89" s="80"/>
      <c r="H89" s="30">
        <f>Table3[[#This Row],[Gross 
amount]]-Table3[[#This Row],[Net 
amount]]</f>
        <v>0</v>
      </c>
      <c r="I89" s="30">
        <f>IFERROR(G89/(SUMIF(Table1[[VAT rate description ]],Table3[[#This Row],[VAT rate]],Table1[Factor])),G89)</f>
        <v>0</v>
      </c>
      <c r="J89" s="30" t="str">
        <f>IFERROR(IF(VLOOKUP(Table3[[#This Row],[VAT rate]],'VAT rates'!B:E,3,FALSE)="Y",Table3[[#This Row],[Gross 
amount]],"-"),"-")</f>
        <v>-</v>
      </c>
      <c r="K89" s="46"/>
      <c r="L89" s="41"/>
    </row>
    <row r="90" spans="1:12">
      <c r="A90" s="41"/>
      <c r="B90" s="41"/>
      <c r="C90" s="79"/>
      <c r="D90" s="79"/>
      <c r="E90" s="46"/>
      <c r="F90" s="58"/>
      <c r="G90" s="80"/>
      <c r="H90" s="30">
        <f>Table3[[#This Row],[Gross 
amount]]-Table3[[#This Row],[Net 
amount]]</f>
        <v>0</v>
      </c>
      <c r="I90" s="30">
        <f>IFERROR(G90/(SUMIF(Table1[[VAT rate description ]],Table3[[#This Row],[VAT rate]],Table1[Factor])),G90)</f>
        <v>0</v>
      </c>
      <c r="J90" s="30" t="str">
        <f>IFERROR(IF(VLOOKUP(Table3[[#This Row],[VAT rate]],'VAT rates'!B:E,3,FALSE)="Y",Table3[[#This Row],[Gross 
amount]],"-"),"-")</f>
        <v>-</v>
      </c>
      <c r="K90" s="46"/>
      <c r="L90" s="41"/>
    </row>
    <row r="91" spans="1:12">
      <c r="A91" s="41"/>
      <c r="B91" s="41"/>
      <c r="C91" s="79"/>
      <c r="D91" s="79"/>
      <c r="E91" s="46"/>
      <c r="F91" s="58"/>
      <c r="G91" s="80"/>
      <c r="H91" s="30">
        <f>Table3[[#This Row],[Gross 
amount]]-Table3[[#This Row],[Net 
amount]]</f>
        <v>0</v>
      </c>
      <c r="I91" s="30">
        <f>IFERROR(G91/(SUMIF(Table1[[VAT rate description ]],Table3[[#This Row],[VAT rate]],Table1[Factor])),G91)</f>
        <v>0</v>
      </c>
      <c r="J91" s="30" t="str">
        <f>IFERROR(IF(VLOOKUP(Table3[[#This Row],[VAT rate]],'VAT rates'!B:E,3,FALSE)="Y",Table3[[#This Row],[Gross 
amount]],"-"),"-")</f>
        <v>-</v>
      </c>
      <c r="K91" s="46"/>
      <c r="L91" s="41"/>
    </row>
    <row r="92" spans="1:12">
      <c r="A92" s="41"/>
      <c r="B92" s="41"/>
      <c r="C92" s="79"/>
      <c r="D92" s="79"/>
      <c r="E92" s="46"/>
      <c r="F92" s="58"/>
      <c r="G92" s="80"/>
      <c r="H92" s="30">
        <f>Table3[[#This Row],[Gross 
amount]]-Table3[[#This Row],[Net 
amount]]</f>
        <v>0</v>
      </c>
      <c r="I92" s="30">
        <f>IFERROR(G92/(SUMIF(Table1[[VAT rate description ]],Table3[[#This Row],[VAT rate]],Table1[Factor])),G92)</f>
        <v>0</v>
      </c>
      <c r="J92" s="30" t="str">
        <f>IFERROR(IF(VLOOKUP(Table3[[#This Row],[VAT rate]],'VAT rates'!B:E,3,FALSE)="Y",Table3[[#This Row],[Gross 
amount]],"-"),"-")</f>
        <v>-</v>
      </c>
      <c r="K92" s="46"/>
      <c r="L92" s="41"/>
    </row>
    <row r="93" spans="1:12">
      <c r="A93" s="41"/>
      <c r="B93" s="41"/>
      <c r="C93" s="79"/>
      <c r="D93" s="79"/>
      <c r="E93" s="46"/>
      <c r="F93" s="58"/>
      <c r="G93" s="80"/>
      <c r="H93" s="30">
        <f>Table3[[#This Row],[Gross 
amount]]-Table3[[#This Row],[Net 
amount]]</f>
        <v>0</v>
      </c>
      <c r="I93" s="30">
        <f>IFERROR(G93/(SUMIF(Table1[[VAT rate description ]],Table3[[#This Row],[VAT rate]],Table1[Factor])),G93)</f>
        <v>0</v>
      </c>
      <c r="J93" s="30" t="str">
        <f>IFERROR(IF(VLOOKUP(Table3[[#This Row],[VAT rate]],'VAT rates'!B:E,3,FALSE)="Y",Table3[[#This Row],[Gross 
amount]],"-"),"-")</f>
        <v>-</v>
      </c>
      <c r="K93" s="46"/>
      <c r="L93" s="41"/>
    </row>
    <row r="94" spans="1:12">
      <c r="A94" s="41"/>
      <c r="B94" s="41"/>
      <c r="C94" s="79"/>
      <c r="D94" s="79"/>
      <c r="E94" s="46"/>
      <c r="F94" s="58"/>
      <c r="G94" s="80"/>
      <c r="H94" s="30">
        <f>Table3[[#This Row],[Gross 
amount]]-Table3[[#This Row],[Net 
amount]]</f>
        <v>0</v>
      </c>
      <c r="I94" s="30">
        <f>IFERROR(G94/(SUMIF(Table1[[VAT rate description ]],Table3[[#This Row],[VAT rate]],Table1[Factor])),G94)</f>
        <v>0</v>
      </c>
      <c r="J94" s="30" t="str">
        <f>IFERROR(IF(VLOOKUP(Table3[[#This Row],[VAT rate]],'VAT rates'!B:E,3,FALSE)="Y",Table3[[#This Row],[Gross 
amount]],"-"),"-")</f>
        <v>-</v>
      </c>
      <c r="K94" s="46"/>
      <c r="L94" s="41"/>
    </row>
    <row r="95" spans="1:12">
      <c r="A95" s="41"/>
      <c r="B95" s="41"/>
      <c r="C95" s="79"/>
      <c r="D95" s="79"/>
      <c r="E95" s="46"/>
      <c r="F95" s="58"/>
      <c r="G95" s="80"/>
      <c r="H95" s="30">
        <f>Table3[[#This Row],[Gross 
amount]]-Table3[[#This Row],[Net 
amount]]</f>
        <v>0</v>
      </c>
      <c r="I95" s="30">
        <f>IFERROR(G95/(SUMIF(Table1[[VAT rate description ]],Table3[[#This Row],[VAT rate]],Table1[Factor])),G95)</f>
        <v>0</v>
      </c>
      <c r="J95" s="30" t="str">
        <f>IFERROR(IF(VLOOKUP(Table3[[#This Row],[VAT rate]],'VAT rates'!B:E,3,FALSE)="Y",Table3[[#This Row],[Gross 
amount]],"-"),"-")</f>
        <v>-</v>
      </c>
      <c r="K95" s="46"/>
      <c r="L95" s="41"/>
    </row>
    <row r="96" spans="1:12">
      <c r="A96" s="41"/>
      <c r="B96" s="41"/>
      <c r="C96" s="79"/>
      <c r="D96" s="79"/>
      <c r="E96" s="46"/>
      <c r="F96" s="58"/>
      <c r="G96" s="80"/>
      <c r="H96" s="30">
        <f>Table3[[#This Row],[Gross 
amount]]-Table3[[#This Row],[Net 
amount]]</f>
        <v>0</v>
      </c>
      <c r="I96" s="30">
        <f>IFERROR(G96/(SUMIF(Table1[[VAT rate description ]],Table3[[#This Row],[VAT rate]],Table1[Factor])),G96)</f>
        <v>0</v>
      </c>
      <c r="J96" s="30" t="str">
        <f>IFERROR(IF(VLOOKUP(Table3[[#This Row],[VAT rate]],'VAT rates'!B:E,3,FALSE)="Y",Table3[[#This Row],[Gross 
amount]],"-"),"-")</f>
        <v>-</v>
      </c>
      <c r="K96" s="46"/>
      <c r="L96" s="41"/>
    </row>
    <row r="97" spans="1:12">
      <c r="A97" s="41"/>
      <c r="B97" s="41"/>
      <c r="C97" s="79"/>
      <c r="D97" s="79"/>
      <c r="E97" s="46"/>
      <c r="F97" s="58"/>
      <c r="G97" s="80"/>
      <c r="H97" s="30">
        <f>Table3[[#This Row],[Gross 
amount]]-Table3[[#This Row],[Net 
amount]]</f>
        <v>0</v>
      </c>
      <c r="I97" s="30">
        <f>IFERROR(G97/(SUMIF(Table1[[VAT rate description ]],Table3[[#This Row],[VAT rate]],Table1[Factor])),G97)</f>
        <v>0</v>
      </c>
      <c r="J97" s="30" t="str">
        <f>IFERROR(IF(VLOOKUP(Table3[[#This Row],[VAT rate]],'VAT rates'!B:E,3,FALSE)="Y",Table3[[#This Row],[Gross 
amount]],"-"),"-")</f>
        <v>-</v>
      </c>
      <c r="K97" s="46"/>
      <c r="L97" s="41"/>
    </row>
    <row r="98" spans="1:12">
      <c r="A98" s="41"/>
      <c r="B98" s="41"/>
      <c r="C98" s="79"/>
      <c r="D98" s="79"/>
      <c r="E98" s="46"/>
      <c r="F98" s="58"/>
      <c r="G98" s="80"/>
      <c r="H98" s="30">
        <f>Table3[[#This Row],[Gross 
amount]]-Table3[[#This Row],[Net 
amount]]</f>
        <v>0</v>
      </c>
      <c r="I98" s="30">
        <f>IFERROR(G98/(SUMIF(Table1[[VAT rate description ]],Table3[[#This Row],[VAT rate]],Table1[Factor])),G98)</f>
        <v>0</v>
      </c>
      <c r="J98" s="30" t="str">
        <f>IFERROR(IF(VLOOKUP(Table3[[#This Row],[VAT rate]],'VAT rates'!B:E,3,FALSE)="Y",Table3[[#This Row],[Gross 
amount]],"-"),"-")</f>
        <v>-</v>
      </c>
      <c r="K98" s="46"/>
      <c r="L98" s="41"/>
    </row>
    <row r="99" spans="1:12">
      <c r="A99" s="41"/>
      <c r="B99" s="41"/>
      <c r="C99" s="79"/>
      <c r="D99" s="79"/>
      <c r="E99" s="46"/>
      <c r="F99" s="58"/>
      <c r="G99" s="80"/>
      <c r="H99" s="30">
        <f>Table3[[#This Row],[Gross 
amount]]-Table3[[#This Row],[Net 
amount]]</f>
        <v>0</v>
      </c>
      <c r="I99" s="30">
        <f>IFERROR(G99/(SUMIF(Table1[[VAT rate description ]],Table3[[#This Row],[VAT rate]],Table1[Factor])),G99)</f>
        <v>0</v>
      </c>
      <c r="J99" s="30" t="str">
        <f>IFERROR(IF(VLOOKUP(Table3[[#This Row],[VAT rate]],'VAT rates'!B:E,3,FALSE)="Y",Table3[[#This Row],[Gross 
amount]],"-"),"-")</f>
        <v>-</v>
      </c>
      <c r="K99" s="46"/>
      <c r="L99" s="41"/>
    </row>
    <row r="100" spans="1:12">
      <c r="A100" s="41"/>
      <c r="B100" s="41"/>
      <c r="C100" s="79"/>
      <c r="D100" s="79"/>
      <c r="E100" s="46"/>
      <c r="F100" s="58"/>
      <c r="G100" s="80"/>
      <c r="H100" s="30">
        <f>Table3[[#This Row],[Gross 
amount]]-Table3[[#This Row],[Net 
amount]]</f>
        <v>0</v>
      </c>
      <c r="I100" s="30">
        <f>IFERROR(G100/(SUMIF(Table1[[VAT rate description ]],Table3[[#This Row],[VAT rate]],Table1[Factor])),G100)</f>
        <v>0</v>
      </c>
      <c r="J100" s="30" t="str">
        <f>IFERROR(IF(VLOOKUP(Table3[[#This Row],[VAT rate]],'VAT rates'!B:E,3,FALSE)="Y",Table3[[#This Row],[Gross 
amount]],"-"),"-")</f>
        <v>-</v>
      </c>
      <c r="K100" s="46"/>
      <c r="L100" s="41"/>
    </row>
    <row r="101" spans="1:12">
      <c r="A101" s="41"/>
      <c r="B101" s="41"/>
      <c r="C101" s="79"/>
      <c r="D101" s="79"/>
      <c r="E101" s="46"/>
      <c r="F101" s="58"/>
      <c r="G101" s="80"/>
      <c r="H101" s="30">
        <f>Table3[[#This Row],[Gross 
amount]]-Table3[[#This Row],[Net 
amount]]</f>
        <v>0</v>
      </c>
      <c r="I101" s="30">
        <f>IFERROR(G101/(SUMIF(Table1[[VAT rate description ]],Table3[[#This Row],[VAT rate]],Table1[Factor])),G101)</f>
        <v>0</v>
      </c>
      <c r="J101" s="30" t="str">
        <f>IFERROR(IF(VLOOKUP(Table3[[#This Row],[VAT rate]],'VAT rates'!B:E,3,FALSE)="Y",Table3[[#This Row],[Gross 
amount]],"-"),"-")</f>
        <v>-</v>
      </c>
      <c r="K101" s="46"/>
      <c r="L101" s="41"/>
    </row>
    <row r="102" spans="1:12">
      <c r="A102" s="41"/>
      <c r="B102" s="41"/>
      <c r="C102" s="79"/>
      <c r="D102" s="79"/>
      <c r="E102" s="46"/>
      <c r="F102" s="58"/>
      <c r="G102" s="80"/>
      <c r="H102" s="30">
        <f>Table3[[#This Row],[Gross 
amount]]-Table3[[#This Row],[Net 
amount]]</f>
        <v>0</v>
      </c>
      <c r="I102" s="30">
        <f>IFERROR(G102/(SUMIF(Table1[[VAT rate description ]],Table3[[#This Row],[VAT rate]],Table1[Factor])),G102)</f>
        <v>0</v>
      </c>
      <c r="J102" s="30" t="str">
        <f>IFERROR(IF(VLOOKUP(Table3[[#This Row],[VAT rate]],'VAT rates'!B:E,3,FALSE)="Y",Table3[[#This Row],[Gross 
amount]],"-"),"-")</f>
        <v>-</v>
      </c>
      <c r="K102" s="46"/>
      <c r="L102" s="41"/>
    </row>
    <row r="103" spans="1:12">
      <c r="A103" s="41"/>
      <c r="B103" s="41"/>
      <c r="C103" s="79"/>
      <c r="D103" s="79"/>
      <c r="E103" s="46"/>
      <c r="F103" s="58"/>
      <c r="G103" s="80"/>
      <c r="H103" s="30">
        <f>Table3[[#This Row],[Gross 
amount]]-Table3[[#This Row],[Net 
amount]]</f>
        <v>0</v>
      </c>
      <c r="I103" s="30">
        <f>IFERROR(G103/(SUMIF(Table1[[VAT rate description ]],Table3[[#This Row],[VAT rate]],Table1[Factor])),G103)</f>
        <v>0</v>
      </c>
      <c r="J103" s="30" t="str">
        <f>IFERROR(IF(VLOOKUP(Table3[[#This Row],[VAT rate]],'VAT rates'!B:E,3,FALSE)="Y",Table3[[#This Row],[Gross 
amount]],"-"),"-")</f>
        <v>-</v>
      </c>
      <c r="K103" s="46"/>
      <c r="L103" s="41"/>
    </row>
    <row r="104" spans="1:12">
      <c r="A104" s="41"/>
      <c r="B104" s="41"/>
      <c r="C104" s="79"/>
      <c r="D104" s="79"/>
      <c r="E104" s="46"/>
      <c r="F104" s="58"/>
      <c r="G104" s="80"/>
      <c r="H104" s="30">
        <f>Table3[[#This Row],[Gross 
amount]]-Table3[[#This Row],[Net 
amount]]</f>
        <v>0</v>
      </c>
      <c r="I104" s="30">
        <f>IFERROR(G104/(SUMIF(Table1[[VAT rate description ]],Table3[[#This Row],[VAT rate]],Table1[Factor])),G104)</f>
        <v>0</v>
      </c>
      <c r="J104" s="30" t="str">
        <f>IFERROR(IF(VLOOKUP(Table3[[#This Row],[VAT rate]],'VAT rates'!B:E,3,FALSE)="Y",Table3[[#This Row],[Gross 
amount]],"-"),"-")</f>
        <v>-</v>
      </c>
      <c r="K104" s="46"/>
      <c r="L104" s="41"/>
    </row>
    <row r="105" spans="1:12">
      <c r="A105" s="41"/>
      <c r="B105" s="41"/>
      <c r="C105" s="79"/>
      <c r="D105" s="79"/>
      <c r="E105" s="46"/>
      <c r="F105" s="58"/>
      <c r="G105" s="80"/>
      <c r="H105" s="30">
        <f>Table3[[#This Row],[Gross 
amount]]-Table3[[#This Row],[Net 
amount]]</f>
        <v>0</v>
      </c>
      <c r="I105" s="30">
        <f>IFERROR(G105/(SUMIF(Table1[[VAT rate description ]],Table3[[#This Row],[VAT rate]],Table1[Factor])),G105)</f>
        <v>0</v>
      </c>
      <c r="J105" s="30" t="str">
        <f>IFERROR(IF(VLOOKUP(Table3[[#This Row],[VAT rate]],'VAT rates'!B:E,3,FALSE)="Y",Table3[[#This Row],[Gross 
amount]],"-"),"-")</f>
        <v>-</v>
      </c>
      <c r="K105" s="46"/>
      <c r="L105" s="41"/>
    </row>
    <row r="106" spans="1:12">
      <c r="A106" s="41"/>
      <c r="B106" s="41"/>
      <c r="C106" s="79"/>
      <c r="D106" s="79"/>
      <c r="E106" s="46"/>
      <c r="F106" s="58"/>
      <c r="G106" s="80"/>
      <c r="H106" s="30">
        <f>Table3[[#This Row],[Gross 
amount]]-Table3[[#This Row],[Net 
amount]]</f>
        <v>0</v>
      </c>
      <c r="I106" s="30">
        <f>IFERROR(G106/(SUMIF(Table1[[VAT rate description ]],Table3[[#This Row],[VAT rate]],Table1[Factor])),G106)</f>
        <v>0</v>
      </c>
      <c r="J106" s="30" t="str">
        <f>IFERROR(IF(VLOOKUP(Table3[[#This Row],[VAT rate]],'VAT rates'!B:E,3,FALSE)="Y",Table3[[#This Row],[Gross 
amount]],"-"),"-")</f>
        <v>-</v>
      </c>
      <c r="K106" s="46"/>
      <c r="L106" s="41"/>
    </row>
    <row r="107" spans="1:12">
      <c r="A107" s="41"/>
      <c r="B107" s="41"/>
      <c r="C107" s="79"/>
      <c r="D107" s="79"/>
      <c r="E107" s="46"/>
      <c r="F107" s="58"/>
      <c r="G107" s="80"/>
      <c r="H107" s="30">
        <f>Table3[[#This Row],[Gross 
amount]]-Table3[[#This Row],[Net 
amount]]</f>
        <v>0</v>
      </c>
      <c r="I107" s="30">
        <f>IFERROR(G107/(SUMIF(Table1[[VAT rate description ]],Table3[[#This Row],[VAT rate]],Table1[Factor])),G107)</f>
        <v>0</v>
      </c>
      <c r="J107" s="30" t="str">
        <f>IFERROR(IF(VLOOKUP(Table3[[#This Row],[VAT rate]],'VAT rates'!B:E,3,FALSE)="Y",Table3[[#This Row],[Gross 
amount]],"-"),"-")</f>
        <v>-</v>
      </c>
      <c r="K107" s="46"/>
      <c r="L107" s="41"/>
    </row>
    <row r="108" spans="1:12">
      <c r="A108" s="41"/>
      <c r="B108" s="41"/>
      <c r="C108" s="79"/>
      <c r="D108" s="79"/>
      <c r="E108" s="46"/>
      <c r="F108" s="58"/>
      <c r="G108" s="80"/>
      <c r="H108" s="30">
        <f>Table3[[#This Row],[Gross 
amount]]-Table3[[#This Row],[Net 
amount]]</f>
        <v>0</v>
      </c>
      <c r="I108" s="30">
        <f>IFERROR(G108/(SUMIF(Table1[[VAT rate description ]],Table3[[#This Row],[VAT rate]],Table1[Factor])),G108)</f>
        <v>0</v>
      </c>
      <c r="J108" s="30" t="str">
        <f>IFERROR(IF(VLOOKUP(Table3[[#This Row],[VAT rate]],'VAT rates'!B:E,3,FALSE)="Y",Table3[[#This Row],[Gross 
amount]],"-"),"-")</f>
        <v>-</v>
      </c>
      <c r="K108" s="46"/>
      <c r="L108" s="41"/>
    </row>
    <row r="109" spans="1:12">
      <c r="A109" s="41"/>
      <c r="B109" s="41"/>
      <c r="C109" s="79"/>
      <c r="D109" s="79"/>
      <c r="E109" s="46"/>
      <c r="F109" s="58"/>
      <c r="G109" s="80"/>
      <c r="H109" s="30">
        <f>Table3[[#This Row],[Gross 
amount]]-Table3[[#This Row],[Net 
amount]]</f>
        <v>0</v>
      </c>
      <c r="I109" s="30">
        <f>IFERROR(G109/(SUMIF(Table1[[VAT rate description ]],Table3[[#This Row],[VAT rate]],Table1[Factor])),G109)</f>
        <v>0</v>
      </c>
      <c r="J109" s="30" t="str">
        <f>IFERROR(IF(VLOOKUP(Table3[[#This Row],[VAT rate]],'VAT rates'!B:E,3,FALSE)="Y",Table3[[#This Row],[Gross 
amount]],"-"),"-")</f>
        <v>-</v>
      </c>
      <c r="K109" s="46"/>
      <c r="L109" s="41"/>
    </row>
    <row r="110" spans="1:12">
      <c r="A110" s="41"/>
      <c r="B110" s="41"/>
      <c r="C110" s="79"/>
      <c r="D110" s="79"/>
      <c r="E110" s="46"/>
      <c r="F110" s="58"/>
      <c r="G110" s="80"/>
      <c r="H110" s="30">
        <f>Table3[[#This Row],[Gross 
amount]]-Table3[[#This Row],[Net 
amount]]</f>
        <v>0</v>
      </c>
      <c r="I110" s="30">
        <f>IFERROR(G110/(SUMIF(Table1[[VAT rate description ]],Table3[[#This Row],[VAT rate]],Table1[Factor])),G110)</f>
        <v>0</v>
      </c>
      <c r="J110" s="30" t="str">
        <f>IFERROR(IF(VLOOKUP(Table3[[#This Row],[VAT rate]],'VAT rates'!B:E,3,FALSE)="Y",Table3[[#This Row],[Gross 
amount]],"-"),"-")</f>
        <v>-</v>
      </c>
      <c r="K110" s="46"/>
      <c r="L110" s="41"/>
    </row>
    <row r="111" spans="1:12">
      <c r="A111" s="41"/>
      <c r="B111" s="41"/>
      <c r="C111" s="79"/>
      <c r="D111" s="79"/>
      <c r="E111" s="46"/>
      <c r="F111" s="58"/>
      <c r="G111" s="80"/>
      <c r="H111" s="30">
        <f>Table3[[#This Row],[Gross 
amount]]-Table3[[#This Row],[Net 
amount]]</f>
        <v>0</v>
      </c>
      <c r="I111" s="30">
        <f>IFERROR(G111/(SUMIF(Table1[[VAT rate description ]],Table3[[#This Row],[VAT rate]],Table1[Factor])),G111)</f>
        <v>0</v>
      </c>
      <c r="J111" s="30" t="str">
        <f>IFERROR(IF(VLOOKUP(Table3[[#This Row],[VAT rate]],'VAT rates'!B:E,3,FALSE)="Y",Table3[[#This Row],[Gross 
amount]],"-"),"-")</f>
        <v>-</v>
      </c>
      <c r="K111" s="46"/>
      <c r="L111" s="41"/>
    </row>
    <row r="112" spans="1:12">
      <c r="A112" s="41"/>
      <c r="B112" s="41"/>
      <c r="C112" s="79"/>
      <c r="D112" s="79"/>
      <c r="E112" s="46"/>
      <c r="F112" s="58"/>
      <c r="G112" s="80"/>
      <c r="H112" s="30">
        <f>Table3[[#This Row],[Gross 
amount]]-Table3[[#This Row],[Net 
amount]]</f>
        <v>0</v>
      </c>
      <c r="I112" s="30">
        <f>IFERROR(G112/(SUMIF(Table1[[VAT rate description ]],Table3[[#This Row],[VAT rate]],Table1[Factor])),G112)</f>
        <v>0</v>
      </c>
      <c r="J112" s="30" t="str">
        <f>IFERROR(IF(VLOOKUP(Table3[[#This Row],[VAT rate]],'VAT rates'!B:E,3,FALSE)="Y",Table3[[#This Row],[Gross 
amount]],"-"),"-")</f>
        <v>-</v>
      </c>
      <c r="K112" s="46"/>
      <c r="L112" s="41"/>
    </row>
    <row r="113" spans="1:12">
      <c r="A113" s="41"/>
      <c r="B113" s="41"/>
      <c r="C113" s="79"/>
      <c r="D113" s="79"/>
      <c r="E113" s="46"/>
      <c r="F113" s="58"/>
      <c r="G113" s="80"/>
      <c r="H113" s="30">
        <f>Table3[[#This Row],[Gross 
amount]]-Table3[[#This Row],[Net 
amount]]</f>
        <v>0</v>
      </c>
      <c r="I113" s="30">
        <f>IFERROR(G113/(SUMIF(Table1[[VAT rate description ]],Table3[[#This Row],[VAT rate]],Table1[Factor])),G113)</f>
        <v>0</v>
      </c>
      <c r="J113" s="30" t="str">
        <f>IFERROR(IF(VLOOKUP(Table3[[#This Row],[VAT rate]],'VAT rates'!B:E,3,FALSE)="Y",Table3[[#This Row],[Gross 
amount]],"-"),"-")</f>
        <v>-</v>
      </c>
      <c r="K113" s="46"/>
      <c r="L113" s="41"/>
    </row>
    <row r="114" spans="1:12">
      <c r="A114" s="41"/>
      <c r="B114" s="41"/>
      <c r="C114" s="79"/>
      <c r="D114" s="79"/>
      <c r="E114" s="46"/>
      <c r="F114" s="58"/>
      <c r="G114" s="80"/>
      <c r="H114" s="30">
        <f>Table3[[#This Row],[Gross 
amount]]-Table3[[#This Row],[Net 
amount]]</f>
        <v>0</v>
      </c>
      <c r="I114" s="30">
        <f>IFERROR(G114/(SUMIF(Table1[[VAT rate description ]],Table3[[#This Row],[VAT rate]],Table1[Factor])),G114)</f>
        <v>0</v>
      </c>
      <c r="J114" s="30" t="str">
        <f>IFERROR(IF(VLOOKUP(Table3[[#This Row],[VAT rate]],'VAT rates'!B:E,3,FALSE)="Y",Table3[[#This Row],[Gross 
amount]],"-"),"-")</f>
        <v>-</v>
      </c>
      <c r="K114" s="46"/>
      <c r="L114" s="41"/>
    </row>
    <row r="115" spans="1:12">
      <c r="A115" s="41"/>
      <c r="B115" s="41"/>
      <c r="C115" s="79"/>
      <c r="D115" s="79"/>
      <c r="E115" s="46"/>
      <c r="F115" s="58"/>
      <c r="G115" s="80"/>
      <c r="H115" s="30">
        <f>Table3[[#This Row],[Gross 
amount]]-Table3[[#This Row],[Net 
amount]]</f>
        <v>0</v>
      </c>
      <c r="I115" s="30">
        <f>IFERROR(G115/(SUMIF(Table1[[VAT rate description ]],Table3[[#This Row],[VAT rate]],Table1[Factor])),G115)</f>
        <v>0</v>
      </c>
      <c r="J115" s="30" t="str">
        <f>IFERROR(IF(VLOOKUP(Table3[[#This Row],[VAT rate]],'VAT rates'!B:E,3,FALSE)="Y",Table3[[#This Row],[Gross 
amount]],"-"),"-")</f>
        <v>-</v>
      </c>
      <c r="K115" s="46"/>
      <c r="L115" s="41"/>
    </row>
    <row r="116" spans="1:12">
      <c r="A116" s="41"/>
      <c r="B116" s="41"/>
      <c r="C116" s="79"/>
      <c r="D116" s="79"/>
      <c r="E116" s="46"/>
      <c r="F116" s="58"/>
      <c r="G116" s="80"/>
      <c r="H116" s="30">
        <f>Table3[[#This Row],[Gross 
amount]]-Table3[[#This Row],[Net 
amount]]</f>
        <v>0</v>
      </c>
      <c r="I116" s="30">
        <f>IFERROR(G116/(SUMIF(Table1[[VAT rate description ]],Table3[[#This Row],[VAT rate]],Table1[Factor])),G116)</f>
        <v>0</v>
      </c>
      <c r="J116" s="30" t="str">
        <f>IFERROR(IF(VLOOKUP(Table3[[#This Row],[VAT rate]],'VAT rates'!B:E,3,FALSE)="Y",Table3[[#This Row],[Gross 
amount]],"-"),"-")</f>
        <v>-</v>
      </c>
      <c r="K116" s="46"/>
      <c r="L116" s="41"/>
    </row>
    <row r="117" spans="1:12">
      <c r="A117" s="41"/>
      <c r="B117" s="41"/>
      <c r="C117" s="79"/>
      <c r="D117" s="79"/>
      <c r="E117" s="46"/>
      <c r="F117" s="58"/>
      <c r="G117" s="80"/>
      <c r="H117" s="30">
        <f>Table3[[#This Row],[Gross 
amount]]-Table3[[#This Row],[Net 
amount]]</f>
        <v>0</v>
      </c>
      <c r="I117" s="30">
        <f>IFERROR(G117/(SUMIF(Table1[[VAT rate description ]],Table3[[#This Row],[VAT rate]],Table1[Factor])),G117)</f>
        <v>0</v>
      </c>
      <c r="J117" s="30" t="str">
        <f>IFERROR(IF(VLOOKUP(Table3[[#This Row],[VAT rate]],'VAT rates'!B:E,3,FALSE)="Y",Table3[[#This Row],[Gross 
amount]],"-"),"-")</f>
        <v>-</v>
      </c>
      <c r="K117" s="46"/>
      <c r="L117" s="41"/>
    </row>
    <row r="118" spans="1:12">
      <c r="A118" s="41"/>
      <c r="B118" s="41"/>
      <c r="C118" s="79"/>
      <c r="D118" s="79"/>
      <c r="E118" s="46"/>
      <c r="F118" s="58"/>
      <c r="G118" s="80"/>
      <c r="H118" s="30">
        <f>Table3[[#This Row],[Gross 
amount]]-Table3[[#This Row],[Net 
amount]]</f>
        <v>0</v>
      </c>
      <c r="I118" s="30">
        <f>IFERROR(G118/(SUMIF(Table1[[VAT rate description ]],Table3[[#This Row],[VAT rate]],Table1[Factor])),G118)</f>
        <v>0</v>
      </c>
      <c r="J118" s="30" t="str">
        <f>IFERROR(IF(VLOOKUP(Table3[[#This Row],[VAT rate]],'VAT rates'!B:E,3,FALSE)="Y",Table3[[#This Row],[Gross 
amount]],"-"),"-")</f>
        <v>-</v>
      </c>
      <c r="K118" s="46"/>
      <c r="L118" s="41"/>
    </row>
    <row r="119" spans="1:12">
      <c r="A119" s="41"/>
      <c r="B119" s="41"/>
      <c r="C119" s="79"/>
      <c r="D119" s="79"/>
      <c r="E119" s="46"/>
      <c r="F119" s="58"/>
      <c r="G119" s="80"/>
      <c r="H119" s="30">
        <f>Table3[[#This Row],[Gross 
amount]]-Table3[[#This Row],[Net 
amount]]</f>
        <v>0</v>
      </c>
      <c r="I119" s="30">
        <f>IFERROR(G119/(SUMIF(Table1[[VAT rate description ]],Table3[[#This Row],[VAT rate]],Table1[Factor])),G119)</f>
        <v>0</v>
      </c>
      <c r="J119" s="30" t="str">
        <f>IFERROR(IF(VLOOKUP(Table3[[#This Row],[VAT rate]],'VAT rates'!B:E,3,FALSE)="Y",Table3[[#This Row],[Gross 
amount]],"-"),"-")</f>
        <v>-</v>
      </c>
      <c r="K119" s="46"/>
      <c r="L119" s="41"/>
    </row>
    <row r="120" spans="1:12">
      <c r="A120" s="41"/>
      <c r="B120" s="41"/>
      <c r="C120" s="79"/>
      <c r="D120" s="79"/>
      <c r="E120" s="46"/>
      <c r="F120" s="58"/>
      <c r="G120" s="80"/>
      <c r="H120" s="30">
        <f>Table3[[#This Row],[Gross 
amount]]-Table3[[#This Row],[Net 
amount]]</f>
        <v>0</v>
      </c>
      <c r="I120" s="30">
        <f>IFERROR(G120/(SUMIF(Table1[[VAT rate description ]],Table3[[#This Row],[VAT rate]],Table1[Factor])),G120)</f>
        <v>0</v>
      </c>
      <c r="J120" s="30" t="str">
        <f>IFERROR(IF(VLOOKUP(Table3[[#This Row],[VAT rate]],'VAT rates'!B:E,3,FALSE)="Y",Table3[[#This Row],[Gross 
amount]],"-"),"-")</f>
        <v>-</v>
      </c>
      <c r="K120" s="46"/>
      <c r="L120" s="41"/>
    </row>
    <row r="121" spans="1:12">
      <c r="A121" s="41"/>
      <c r="B121" s="41"/>
      <c r="C121" s="79"/>
      <c r="D121" s="79"/>
      <c r="E121" s="46"/>
      <c r="F121" s="58"/>
      <c r="G121" s="80"/>
      <c r="H121" s="30">
        <f>Table3[[#This Row],[Gross 
amount]]-Table3[[#This Row],[Net 
amount]]</f>
        <v>0</v>
      </c>
      <c r="I121" s="30">
        <f>IFERROR(G121/(SUMIF(Table1[[VAT rate description ]],Table3[[#This Row],[VAT rate]],Table1[Factor])),G121)</f>
        <v>0</v>
      </c>
      <c r="J121" s="30" t="str">
        <f>IFERROR(IF(VLOOKUP(Table3[[#This Row],[VAT rate]],'VAT rates'!B:E,3,FALSE)="Y",Table3[[#This Row],[Gross 
amount]],"-"),"-")</f>
        <v>-</v>
      </c>
      <c r="K121" s="46"/>
      <c r="L121" s="41"/>
    </row>
    <row r="122" spans="1:12">
      <c r="A122" s="41"/>
      <c r="B122" s="41"/>
      <c r="C122" s="79"/>
      <c r="D122" s="79"/>
      <c r="E122" s="46"/>
      <c r="F122" s="58"/>
      <c r="G122" s="80"/>
      <c r="H122" s="30">
        <f>Table3[[#This Row],[Gross 
amount]]-Table3[[#This Row],[Net 
amount]]</f>
        <v>0</v>
      </c>
      <c r="I122" s="30">
        <f>IFERROR(G122/(SUMIF(Table1[[VAT rate description ]],Table3[[#This Row],[VAT rate]],Table1[Factor])),G122)</f>
        <v>0</v>
      </c>
      <c r="J122" s="30" t="str">
        <f>IFERROR(IF(VLOOKUP(Table3[[#This Row],[VAT rate]],'VAT rates'!B:E,3,FALSE)="Y",Table3[[#This Row],[Gross 
amount]],"-"),"-")</f>
        <v>-</v>
      </c>
      <c r="K122" s="46"/>
      <c r="L122" s="41"/>
    </row>
    <row r="123" spans="1:12">
      <c r="A123" s="41"/>
      <c r="B123" s="41"/>
      <c r="C123" s="79"/>
      <c r="D123" s="79"/>
      <c r="E123" s="46"/>
      <c r="F123" s="58"/>
      <c r="G123" s="80"/>
      <c r="H123" s="30">
        <f>Table3[[#This Row],[Gross 
amount]]-Table3[[#This Row],[Net 
amount]]</f>
        <v>0</v>
      </c>
      <c r="I123" s="30">
        <f>IFERROR(G123/(SUMIF(Table1[[VAT rate description ]],Table3[[#This Row],[VAT rate]],Table1[Factor])),G123)</f>
        <v>0</v>
      </c>
      <c r="J123" s="30" t="str">
        <f>IFERROR(IF(VLOOKUP(Table3[[#This Row],[VAT rate]],'VAT rates'!B:E,3,FALSE)="Y",Table3[[#This Row],[Gross 
amount]],"-"),"-")</f>
        <v>-</v>
      </c>
      <c r="K123" s="46"/>
      <c r="L123" s="41"/>
    </row>
    <row r="124" spans="1:12">
      <c r="A124" s="41"/>
      <c r="B124" s="41"/>
      <c r="C124" s="79"/>
      <c r="D124" s="79"/>
      <c r="E124" s="46"/>
      <c r="F124" s="58"/>
      <c r="G124" s="80"/>
      <c r="H124" s="30">
        <f>Table3[[#This Row],[Gross 
amount]]-Table3[[#This Row],[Net 
amount]]</f>
        <v>0</v>
      </c>
      <c r="I124" s="30">
        <f>IFERROR(G124/(SUMIF(Table1[[VAT rate description ]],Table3[[#This Row],[VAT rate]],Table1[Factor])),G124)</f>
        <v>0</v>
      </c>
      <c r="J124" s="30" t="str">
        <f>IFERROR(IF(VLOOKUP(Table3[[#This Row],[VAT rate]],'VAT rates'!B:E,3,FALSE)="Y",Table3[[#This Row],[Gross 
amount]],"-"),"-")</f>
        <v>-</v>
      </c>
      <c r="K124" s="46"/>
      <c r="L124" s="41"/>
    </row>
    <row r="125" spans="1:12">
      <c r="A125" s="41"/>
      <c r="B125" s="41"/>
      <c r="C125" s="79"/>
      <c r="D125" s="79"/>
      <c r="E125" s="46"/>
      <c r="F125" s="58"/>
      <c r="G125" s="80"/>
      <c r="H125" s="30">
        <f>Table3[[#This Row],[Gross 
amount]]-Table3[[#This Row],[Net 
amount]]</f>
        <v>0</v>
      </c>
      <c r="I125" s="30">
        <f>IFERROR(G125/(SUMIF(Table1[[VAT rate description ]],Table3[[#This Row],[VAT rate]],Table1[Factor])),G125)</f>
        <v>0</v>
      </c>
      <c r="J125" s="30" t="str">
        <f>IFERROR(IF(VLOOKUP(Table3[[#This Row],[VAT rate]],'VAT rates'!B:E,3,FALSE)="Y",Table3[[#This Row],[Gross 
amount]],"-"),"-")</f>
        <v>-</v>
      </c>
      <c r="K125" s="46"/>
      <c r="L125" s="41"/>
    </row>
    <row r="126" spans="1:12">
      <c r="A126" s="41"/>
      <c r="B126" s="41"/>
      <c r="C126" s="79"/>
      <c r="D126" s="79"/>
      <c r="E126" s="46"/>
      <c r="F126" s="58"/>
      <c r="G126" s="80"/>
      <c r="H126" s="30">
        <f>Table3[[#This Row],[Gross 
amount]]-Table3[[#This Row],[Net 
amount]]</f>
        <v>0</v>
      </c>
      <c r="I126" s="30">
        <f>IFERROR(G126/(SUMIF(Table1[[VAT rate description ]],Table3[[#This Row],[VAT rate]],Table1[Factor])),G126)</f>
        <v>0</v>
      </c>
      <c r="J126" s="30" t="str">
        <f>IFERROR(IF(VLOOKUP(Table3[[#This Row],[VAT rate]],'VAT rates'!B:E,3,FALSE)="Y",Table3[[#This Row],[Gross 
amount]],"-"),"-")</f>
        <v>-</v>
      </c>
      <c r="K126" s="46"/>
      <c r="L126" s="41"/>
    </row>
    <row r="127" spans="1:12">
      <c r="A127" s="41"/>
      <c r="B127" s="41"/>
      <c r="C127" s="79"/>
      <c r="D127" s="79"/>
      <c r="E127" s="46"/>
      <c r="F127" s="58"/>
      <c r="G127" s="80"/>
      <c r="H127" s="30">
        <f>Table3[[#This Row],[Gross 
amount]]-Table3[[#This Row],[Net 
amount]]</f>
        <v>0</v>
      </c>
      <c r="I127" s="30">
        <f>IFERROR(G127/(SUMIF(Table1[[VAT rate description ]],Table3[[#This Row],[VAT rate]],Table1[Factor])),G127)</f>
        <v>0</v>
      </c>
      <c r="J127" s="30" t="str">
        <f>IFERROR(IF(VLOOKUP(Table3[[#This Row],[VAT rate]],'VAT rates'!B:E,3,FALSE)="Y",Table3[[#This Row],[Gross 
amount]],"-"),"-")</f>
        <v>-</v>
      </c>
      <c r="K127" s="46"/>
      <c r="L127" s="41"/>
    </row>
    <row r="128" spans="1:12">
      <c r="A128" s="41"/>
      <c r="B128" s="41"/>
      <c r="C128" s="79"/>
      <c r="D128" s="79"/>
      <c r="E128" s="46"/>
      <c r="F128" s="58"/>
      <c r="G128" s="80"/>
      <c r="H128" s="30">
        <f>Table3[[#This Row],[Gross 
amount]]-Table3[[#This Row],[Net 
amount]]</f>
        <v>0</v>
      </c>
      <c r="I128" s="30">
        <f>IFERROR(G128/(SUMIF(Table1[[VAT rate description ]],Table3[[#This Row],[VAT rate]],Table1[Factor])),G128)</f>
        <v>0</v>
      </c>
      <c r="J128" s="30" t="str">
        <f>IFERROR(IF(VLOOKUP(Table3[[#This Row],[VAT rate]],'VAT rates'!B:E,3,FALSE)="Y",Table3[[#This Row],[Gross 
amount]],"-"),"-")</f>
        <v>-</v>
      </c>
      <c r="K128" s="46"/>
      <c r="L128" s="41"/>
    </row>
    <row r="129" spans="1:12">
      <c r="A129" s="41"/>
      <c r="B129" s="41"/>
      <c r="C129" s="79"/>
      <c r="D129" s="79"/>
      <c r="E129" s="46"/>
      <c r="F129" s="58"/>
      <c r="G129" s="80"/>
      <c r="H129" s="30">
        <f>Table3[[#This Row],[Gross 
amount]]-Table3[[#This Row],[Net 
amount]]</f>
        <v>0</v>
      </c>
      <c r="I129" s="30">
        <f>IFERROR(G129/(SUMIF(Table1[[VAT rate description ]],Table3[[#This Row],[VAT rate]],Table1[Factor])),G129)</f>
        <v>0</v>
      </c>
      <c r="J129" s="30" t="str">
        <f>IFERROR(IF(VLOOKUP(Table3[[#This Row],[VAT rate]],'VAT rates'!B:E,3,FALSE)="Y",Table3[[#This Row],[Gross 
amount]],"-"),"-")</f>
        <v>-</v>
      </c>
      <c r="K129" s="46"/>
      <c r="L129" s="41"/>
    </row>
    <row r="130" spans="1:12">
      <c r="A130" s="41"/>
      <c r="B130" s="41"/>
      <c r="C130" s="79"/>
      <c r="D130" s="79"/>
      <c r="E130" s="46"/>
      <c r="F130" s="58"/>
      <c r="G130" s="80"/>
      <c r="H130" s="30">
        <f>Table3[[#This Row],[Gross 
amount]]-Table3[[#This Row],[Net 
amount]]</f>
        <v>0</v>
      </c>
      <c r="I130" s="30">
        <f>IFERROR(G130/(SUMIF(Table1[[VAT rate description ]],Table3[[#This Row],[VAT rate]],Table1[Factor])),G130)</f>
        <v>0</v>
      </c>
      <c r="J130" s="30" t="str">
        <f>IFERROR(IF(VLOOKUP(Table3[[#This Row],[VAT rate]],'VAT rates'!B:E,3,FALSE)="Y",Table3[[#This Row],[Gross 
amount]],"-"),"-")</f>
        <v>-</v>
      </c>
      <c r="K130" s="46"/>
      <c r="L130" s="41"/>
    </row>
    <row r="131" spans="1:12">
      <c r="A131" s="41"/>
      <c r="B131" s="41"/>
      <c r="C131" s="79"/>
      <c r="D131" s="79"/>
      <c r="E131" s="46"/>
      <c r="F131" s="58"/>
      <c r="G131" s="80"/>
      <c r="H131" s="30">
        <f>Table3[[#This Row],[Gross 
amount]]-Table3[[#This Row],[Net 
amount]]</f>
        <v>0</v>
      </c>
      <c r="I131" s="30">
        <f>IFERROR(G131/(SUMIF(Table1[[VAT rate description ]],Table3[[#This Row],[VAT rate]],Table1[Factor])),G131)</f>
        <v>0</v>
      </c>
      <c r="J131" s="30" t="str">
        <f>IFERROR(IF(VLOOKUP(Table3[[#This Row],[VAT rate]],'VAT rates'!B:E,3,FALSE)="Y",Table3[[#This Row],[Gross 
amount]],"-"),"-")</f>
        <v>-</v>
      </c>
      <c r="K131" s="46"/>
      <c r="L131" s="41"/>
    </row>
    <row r="132" spans="1:12">
      <c r="A132" s="41"/>
      <c r="B132" s="41"/>
      <c r="C132" s="79"/>
      <c r="D132" s="79"/>
      <c r="E132" s="46"/>
      <c r="F132" s="58"/>
      <c r="G132" s="80"/>
      <c r="H132" s="30">
        <f>Table3[[#This Row],[Gross 
amount]]-Table3[[#This Row],[Net 
amount]]</f>
        <v>0</v>
      </c>
      <c r="I132" s="30">
        <f>IFERROR(G132/(SUMIF(Table1[[VAT rate description ]],Table3[[#This Row],[VAT rate]],Table1[Factor])),G132)</f>
        <v>0</v>
      </c>
      <c r="J132" s="30" t="str">
        <f>IFERROR(IF(VLOOKUP(Table3[[#This Row],[VAT rate]],'VAT rates'!B:E,3,FALSE)="Y",Table3[[#This Row],[Gross 
amount]],"-"),"-")</f>
        <v>-</v>
      </c>
      <c r="K132" s="46"/>
      <c r="L132" s="41"/>
    </row>
    <row r="133" spans="1:12">
      <c r="A133" s="41"/>
      <c r="B133" s="41"/>
      <c r="C133" s="79"/>
      <c r="D133" s="79"/>
      <c r="E133" s="46"/>
      <c r="F133" s="58"/>
      <c r="G133" s="80"/>
      <c r="H133" s="30">
        <f>Table3[[#This Row],[Gross 
amount]]-Table3[[#This Row],[Net 
amount]]</f>
        <v>0</v>
      </c>
      <c r="I133" s="30">
        <f>IFERROR(G133/(SUMIF(Table1[[VAT rate description ]],Table3[[#This Row],[VAT rate]],Table1[Factor])),G133)</f>
        <v>0</v>
      </c>
      <c r="J133" s="30" t="str">
        <f>IFERROR(IF(VLOOKUP(Table3[[#This Row],[VAT rate]],'VAT rates'!B:E,3,FALSE)="Y",Table3[[#This Row],[Gross 
amount]],"-"),"-")</f>
        <v>-</v>
      </c>
      <c r="K133" s="46"/>
      <c r="L133" s="41"/>
    </row>
    <row r="134" spans="1:12">
      <c r="A134" s="41"/>
      <c r="B134" s="41"/>
      <c r="C134" s="79"/>
      <c r="D134" s="79"/>
      <c r="E134" s="46"/>
      <c r="F134" s="58"/>
      <c r="G134" s="80"/>
      <c r="H134" s="30">
        <f>Table3[[#This Row],[Gross 
amount]]-Table3[[#This Row],[Net 
amount]]</f>
        <v>0</v>
      </c>
      <c r="I134" s="30">
        <f>IFERROR(G134/(SUMIF(Table1[[VAT rate description ]],Table3[[#This Row],[VAT rate]],Table1[Factor])),G134)</f>
        <v>0</v>
      </c>
      <c r="J134" s="30" t="str">
        <f>IFERROR(IF(VLOOKUP(Table3[[#This Row],[VAT rate]],'VAT rates'!B:E,3,FALSE)="Y",Table3[[#This Row],[Gross 
amount]],"-"),"-")</f>
        <v>-</v>
      </c>
      <c r="K134" s="46"/>
      <c r="L134" s="41"/>
    </row>
    <row r="135" spans="1:12">
      <c r="A135" s="41"/>
      <c r="B135" s="41"/>
      <c r="C135" s="79"/>
      <c r="D135" s="79"/>
      <c r="E135" s="46"/>
      <c r="F135" s="58"/>
      <c r="G135" s="80"/>
      <c r="H135" s="30">
        <f>Table3[[#This Row],[Gross 
amount]]-Table3[[#This Row],[Net 
amount]]</f>
        <v>0</v>
      </c>
      <c r="I135" s="30">
        <f>IFERROR(G135/(SUMIF(Table1[[VAT rate description ]],Table3[[#This Row],[VAT rate]],Table1[Factor])),G135)</f>
        <v>0</v>
      </c>
      <c r="J135" s="30" t="str">
        <f>IFERROR(IF(VLOOKUP(Table3[[#This Row],[VAT rate]],'VAT rates'!B:E,3,FALSE)="Y",Table3[[#This Row],[Gross 
amount]],"-"),"-")</f>
        <v>-</v>
      </c>
      <c r="K135" s="46"/>
      <c r="L135" s="41"/>
    </row>
    <row r="136" spans="1:12">
      <c r="A136" s="41"/>
      <c r="B136" s="41"/>
      <c r="C136" s="79"/>
      <c r="D136" s="79"/>
      <c r="E136" s="46"/>
      <c r="F136" s="58"/>
      <c r="G136" s="80"/>
      <c r="H136" s="30">
        <f>Table3[[#This Row],[Gross 
amount]]-Table3[[#This Row],[Net 
amount]]</f>
        <v>0</v>
      </c>
      <c r="I136" s="30">
        <f>IFERROR(G136/(SUMIF(Table1[[VAT rate description ]],Table3[[#This Row],[VAT rate]],Table1[Factor])),G136)</f>
        <v>0</v>
      </c>
      <c r="J136" s="30" t="str">
        <f>IFERROR(IF(VLOOKUP(Table3[[#This Row],[VAT rate]],'VAT rates'!B:E,3,FALSE)="Y",Table3[[#This Row],[Gross 
amount]],"-"),"-")</f>
        <v>-</v>
      </c>
      <c r="K136" s="46"/>
      <c r="L136" s="41"/>
    </row>
    <row r="137" spans="1:12">
      <c r="A137" s="41"/>
      <c r="B137" s="41"/>
      <c r="C137" s="79"/>
      <c r="D137" s="79"/>
      <c r="E137" s="46"/>
      <c r="F137" s="58"/>
      <c r="G137" s="80"/>
      <c r="H137" s="30">
        <f>Table3[[#This Row],[Gross 
amount]]-Table3[[#This Row],[Net 
amount]]</f>
        <v>0</v>
      </c>
      <c r="I137" s="30">
        <f>IFERROR(G137/(SUMIF(Table1[[VAT rate description ]],Table3[[#This Row],[VAT rate]],Table1[Factor])),G137)</f>
        <v>0</v>
      </c>
      <c r="J137" s="30" t="str">
        <f>IFERROR(IF(VLOOKUP(Table3[[#This Row],[VAT rate]],'VAT rates'!B:E,3,FALSE)="Y",Table3[[#This Row],[Gross 
amount]],"-"),"-")</f>
        <v>-</v>
      </c>
      <c r="K137" s="46"/>
      <c r="L137" s="41"/>
    </row>
    <row r="138" spans="1:12">
      <c r="A138" s="41"/>
      <c r="B138" s="41"/>
      <c r="C138" s="79"/>
      <c r="D138" s="79"/>
      <c r="E138" s="46"/>
      <c r="F138" s="58"/>
      <c r="G138" s="80"/>
      <c r="H138" s="30">
        <f>Table3[[#This Row],[Gross 
amount]]-Table3[[#This Row],[Net 
amount]]</f>
        <v>0</v>
      </c>
      <c r="I138" s="30">
        <f>IFERROR(G138/(SUMIF(Table1[[VAT rate description ]],Table3[[#This Row],[VAT rate]],Table1[Factor])),G138)</f>
        <v>0</v>
      </c>
      <c r="J138" s="30" t="str">
        <f>IFERROR(IF(VLOOKUP(Table3[[#This Row],[VAT rate]],'VAT rates'!B:E,3,FALSE)="Y",Table3[[#This Row],[Gross 
amount]],"-"),"-")</f>
        <v>-</v>
      </c>
      <c r="K138" s="46"/>
      <c r="L138" s="41"/>
    </row>
    <row r="139" spans="1:12">
      <c r="A139" s="41"/>
      <c r="B139" s="41"/>
      <c r="C139" s="79"/>
      <c r="D139" s="79"/>
      <c r="E139" s="46"/>
      <c r="F139" s="58"/>
      <c r="G139" s="80"/>
      <c r="H139" s="30">
        <f>Table3[[#This Row],[Gross 
amount]]-Table3[[#This Row],[Net 
amount]]</f>
        <v>0</v>
      </c>
      <c r="I139" s="30">
        <f>IFERROR(G139/(SUMIF(Table1[[VAT rate description ]],Table3[[#This Row],[VAT rate]],Table1[Factor])),G139)</f>
        <v>0</v>
      </c>
      <c r="J139" s="30" t="str">
        <f>IFERROR(IF(VLOOKUP(Table3[[#This Row],[VAT rate]],'VAT rates'!B:E,3,FALSE)="Y",Table3[[#This Row],[Gross 
amount]],"-"),"-")</f>
        <v>-</v>
      </c>
      <c r="K139" s="46"/>
      <c r="L139" s="41"/>
    </row>
    <row r="140" spans="1:12">
      <c r="A140" s="41"/>
      <c r="B140" s="41"/>
      <c r="C140" s="79"/>
      <c r="D140" s="79"/>
      <c r="E140" s="46"/>
      <c r="F140" s="58"/>
      <c r="G140" s="80"/>
      <c r="H140" s="30">
        <f>Table3[[#This Row],[Gross 
amount]]-Table3[[#This Row],[Net 
amount]]</f>
        <v>0</v>
      </c>
      <c r="I140" s="30">
        <f>IFERROR(G140/(SUMIF(Table1[[VAT rate description ]],Table3[[#This Row],[VAT rate]],Table1[Factor])),G140)</f>
        <v>0</v>
      </c>
      <c r="J140" s="30" t="str">
        <f>IFERROR(IF(VLOOKUP(Table3[[#This Row],[VAT rate]],'VAT rates'!B:E,3,FALSE)="Y",Table3[[#This Row],[Gross 
amount]],"-"),"-")</f>
        <v>-</v>
      </c>
      <c r="K140" s="46"/>
      <c r="L140" s="41"/>
    </row>
    <row r="141" spans="1:12">
      <c r="A141" s="41"/>
      <c r="B141" s="41"/>
      <c r="C141" s="79"/>
      <c r="D141" s="79"/>
      <c r="E141" s="46"/>
      <c r="F141" s="58"/>
      <c r="G141" s="80"/>
      <c r="H141" s="30">
        <f>Table3[[#This Row],[Gross 
amount]]-Table3[[#This Row],[Net 
amount]]</f>
        <v>0</v>
      </c>
      <c r="I141" s="30">
        <f>IFERROR(G141/(SUMIF(Table1[[VAT rate description ]],Table3[[#This Row],[VAT rate]],Table1[Factor])),G141)</f>
        <v>0</v>
      </c>
      <c r="J141" s="30" t="str">
        <f>IFERROR(IF(VLOOKUP(Table3[[#This Row],[VAT rate]],'VAT rates'!B:E,3,FALSE)="Y",Table3[[#This Row],[Gross 
amount]],"-"),"-")</f>
        <v>-</v>
      </c>
      <c r="K141" s="46"/>
      <c r="L141" s="41"/>
    </row>
    <row r="142" spans="1:12">
      <c r="A142" s="41"/>
      <c r="B142" s="41"/>
      <c r="C142" s="79"/>
      <c r="D142" s="79"/>
      <c r="E142" s="46"/>
      <c r="F142" s="58"/>
      <c r="G142" s="80"/>
      <c r="H142" s="30">
        <f>Table3[[#This Row],[Gross 
amount]]-Table3[[#This Row],[Net 
amount]]</f>
        <v>0</v>
      </c>
      <c r="I142" s="30">
        <f>IFERROR(G142/(SUMIF(Table1[[VAT rate description ]],Table3[[#This Row],[VAT rate]],Table1[Factor])),G142)</f>
        <v>0</v>
      </c>
      <c r="J142" s="30" t="str">
        <f>IFERROR(IF(VLOOKUP(Table3[[#This Row],[VAT rate]],'VAT rates'!B:E,3,FALSE)="Y",Table3[[#This Row],[Gross 
amount]],"-"),"-")</f>
        <v>-</v>
      </c>
      <c r="K142" s="46"/>
      <c r="L142" s="41"/>
    </row>
    <row r="143" spans="1:12">
      <c r="A143" s="41"/>
      <c r="B143" s="41"/>
      <c r="C143" s="79"/>
      <c r="D143" s="79"/>
      <c r="E143" s="46"/>
      <c r="F143" s="58"/>
      <c r="G143" s="80"/>
      <c r="H143" s="30">
        <f>Table3[[#This Row],[Gross 
amount]]-Table3[[#This Row],[Net 
amount]]</f>
        <v>0</v>
      </c>
      <c r="I143" s="30">
        <f>IFERROR(G143/(SUMIF(Table1[[VAT rate description ]],Table3[[#This Row],[VAT rate]],Table1[Factor])),G143)</f>
        <v>0</v>
      </c>
      <c r="J143" s="30" t="str">
        <f>IFERROR(IF(VLOOKUP(Table3[[#This Row],[VAT rate]],'VAT rates'!B:E,3,FALSE)="Y",Table3[[#This Row],[Gross 
amount]],"-"),"-")</f>
        <v>-</v>
      </c>
      <c r="K143" s="46"/>
      <c r="L143" s="41"/>
    </row>
    <row r="144" spans="1:12">
      <c r="A144" s="41"/>
      <c r="B144" s="41"/>
      <c r="C144" s="79"/>
      <c r="D144" s="79"/>
      <c r="E144" s="46"/>
      <c r="F144" s="58"/>
      <c r="G144" s="80"/>
      <c r="H144" s="30">
        <f>Table3[[#This Row],[Gross 
amount]]-Table3[[#This Row],[Net 
amount]]</f>
        <v>0</v>
      </c>
      <c r="I144" s="30">
        <f>IFERROR(G144/(SUMIF(Table1[[VAT rate description ]],Table3[[#This Row],[VAT rate]],Table1[Factor])),G144)</f>
        <v>0</v>
      </c>
      <c r="J144" s="30" t="str">
        <f>IFERROR(IF(VLOOKUP(Table3[[#This Row],[VAT rate]],'VAT rates'!B:E,3,FALSE)="Y",Table3[[#This Row],[Gross 
amount]],"-"),"-")</f>
        <v>-</v>
      </c>
      <c r="K144" s="46"/>
      <c r="L144" s="41"/>
    </row>
    <row r="145" spans="1:12">
      <c r="A145" s="41"/>
      <c r="B145" s="41"/>
      <c r="C145" s="79"/>
      <c r="D145" s="79"/>
      <c r="E145" s="46"/>
      <c r="F145" s="58"/>
      <c r="G145" s="80"/>
      <c r="H145" s="30">
        <f>Table3[[#This Row],[Gross 
amount]]-Table3[[#This Row],[Net 
amount]]</f>
        <v>0</v>
      </c>
      <c r="I145" s="30">
        <f>IFERROR(G145/(SUMIF(Table1[[VAT rate description ]],Table3[[#This Row],[VAT rate]],Table1[Factor])),G145)</f>
        <v>0</v>
      </c>
      <c r="J145" s="30" t="str">
        <f>IFERROR(IF(VLOOKUP(Table3[[#This Row],[VAT rate]],'VAT rates'!B:E,3,FALSE)="Y",Table3[[#This Row],[Gross 
amount]],"-"),"-")</f>
        <v>-</v>
      </c>
      <c r="K145" s="46"/>
      <c r="L145" s="41"/>
    </row>
    <row r="146" spans="1:12">
      <c r="A146" s="41"/>
      <c r="B146" s="41"/>
      <c r="C146" s="79"/>
      <c r="D146" s="79"/>
      <c r="E146" s="46"/>
      <c r="F146" s="58"/>
      <c r="G146" s="80"/>
      <c r="H146" s="30">
        <f>Table3[[#This Row],[Gross 
amount]]-Table3[[#This Row],[Net 
amount]]</f>
        <v>0</v>
      </c>
      <c r="I146" s="30">
        <f>IFERROR(G146/(SUMIF(Table1[[VAT rate description ]],Table3[[#This Row],[VAT rate]],Table1[Factor])),G146)</f>
        <v>0</v>
      </c>
      <c r="J146" s="30" t="str">
        <f>IFERROR(IF(VLOOKUP(Table3[[#This Row],[VAT rate]],'VAT rates'!B:E,3,FALSE)="Y",Table3[[#This Row],[Gross 
amount]],"-"),"-")</f>
        <v>-</v>
      </c>
      <c r="K146" s="46"/>
      <c r="L146" s="41"/>
    </row>
    <row r="147" spans="1:12">
      <c r="A147" s="41"/>
      <c r="B147" s="41"/>
      <c r="C147" s="79"/>
      <c r="D147" s="79"/>
      <c r="E147" s="46"/>
      <c r="F147" s="58"/>
      <c r="G147" s="80"/>
      <c r="H147" s="30">
        <f>Table3[[#This Row],[Gross 
amount]]-Table3[[#This Row],[Net 
amount]]</f>
        <v>0</v>
      </c>
      <c r="I147" s="30">
        <f>IFERROR(G147/(SUMIF(Table1[[VAT rate description ]],Table3[[#This Row],[VAT rate]],Table1[Factor])),G147)</f>
        <v>0</v>
      </c>
      <c r="J147" s="30" t="str">
        <f>IFERROR(IF(VLOOKUP(Table3[[#This Row],[VAT rate]],'VAT rates'!B:E,3,FALSE)="Y",Table3[[#This Row],[Gross 
amount]],"-"),"-")</f>
        <v>-</v>
      </c>
      <c r="K147" s="46"/>
      <c r="L147" s="41"/>
    </row>
    <row r="148" spans="1:12">
      <c r="A148" s="41"/>
      <c r="B148" s="41"/>
      <c r="C148" s="79"/>
      <c r="D148" s="79"/>
      <c r="E148" s="46"/>
      <c r="F148" s="58"/>
      <c r="G148" s="80"/>
      <c r="H148" s="30">
        <f>Table3[[#This Row],[Gross 
amount]]-Table3[[#This Row],[Net 
amount]]</f>
        <v>0</v>
      </c>
      <c r="I148" s="30">
        <f>IFERROR(G148/(SUMIF(Table1[[VAT rate description ]],Table3[[#This Row],[VAT rate]],Table1[Factor])),G148)</f>
        <v>0</v>
      </c>
      <c r="J148" s="30" t="str">
        <f>IFERROR(IF(VLOOKUP(Table3[[#This Row],[VAT rate]],'VAT rates'!B:E,3,FALSE)="Y",Table3[[#This Row],[Gross 
amount]],"-"),"-")</f>
        <v>-</v>
      </c>
      <c r="K148" s="46"/>
      <c r="L148" s="41"/>
    </row>
    <row r="149" spans="1:12">
      <c r="A149" s="41"/>
      <c r="B149" s="41"/>
      <c r="C149" s="79"/>
      <c r="D149" s="79"/>
      <c r="E149" s="46"/>
      <c r="F149" s="58"/>
      <c r="G149" s="80"/>
      <c r="H149" s="30">
        <f>Table3[[#This Row],[Gross 
amount]]-Table3[[#This Row],[Net 
amount]]</f>
        <v>0</v>
      </c>
      <c r="I149" s="30">
        <f>IFERROR(G149/(SUMIF(Table1[[VAT rate description ]],Table3[[#This Row],[VAT rate]],Table1[Factor])),G149)</f>
        <v>0</v>
      </c>
      <c r="J149" s="30" t="str">
        <f>IFERROR(IF(VLOOKUP(Table3[[#This Row],[VAT rate]],'VAT rates'!B:E,3,FALSE)="Y",Table3[[#This Row],[Gross 
amount]],"-"),"-")</f>
        <v>-</v>
      </c>
      <c r="K149" s="46"/>
      <c r="L149" s="41"/>
    </row>
    <row r="150" spans="1:12">
      <c r="A150" s="41"/>
      <c r="B150" s="41"/>
      <c r="C150" s="79"/>
      <c r="D150" s="79"/>
      <c r="E150" s="46"/>
      <c r="F150" s="58"/>
      <c r="G150" s="80"/>
      <c r="H150" s="30">
        <f>Table3[[#This Row],[Gross 
amount]]-Table3[[#This Row],[Net 
amount]]</f>
        <v>0</v>
      </c>
      <c r="I150" s="30">
        <f>IFERROR(G150/(SUMIF(Table1[[VAT rate description ]],Table3[[#This Row],[VAT rate]],Table1[Factor])),G150)</f>
        <v>0</v>
      </c>
      <c r="J150" s="30" t="str">
        <f>IFERROR(IF(VLOOKUP(Table3[[#This Row],[VAT rate]],'VAT rates'!B:E,3,FALSE)="Y",Table3[[#This Row],[Gross 
amount]],"-"),"-")</f>
        <v>-</v>
      </c>
      <c r="K150" s="46"/>
      <c r="L150" s="41"/>
    </row>
    <row r="151" spans="1:12">
      <c r="A151" s="41"/>
      <c r="B151" s="41"/>
      <c r="C151" s="79"/>
      <c r="D151" s="79"/>
      <c r="E151" s="46"/>
      <c r="F151" s="58"/>
      <c r="G151" s="80"/>
      <c r="H151" s="30">
        <f>Table3[[#This Row],[Gross 
amount]]-Table3[[#This Row],[Net 
amount]]</f>
        <v>0</v>
      </c>
      <c r="I151" s="30">
        <f>IFERROR(G151/(SUMIF(Table1[[VAT rate description ]],Table3[[#This Row],[VAT rate]],Table1[Factor])),G151)</f>
        <v>0</v>
      </c>
      <c r="J151" s="30" t="str">
        <f>IFERROR(IF(VLOOKUP(Table3[[#This Row],[VAT rate]],'VAT rates'!B:E,3,FALSE)="Y",Table3[[#This Row],[Gross 
amount]],"-"),"-")</f>
        <v>-</v>
      </c>
      <c r="K151" s="46"/>
      <c r="L151" s="41"/>
    </row>
    <row r="152" spans="1:12">
      <c r="A152" s="41"/>
      <c r="B152" s="41"/>
      <c r="C152" s="79"/>
      <c r="D152" s="79"/>
      <c r="E152" s="46"/>
      <c r="F152" s="58"/>
      <c r="G152" s="80"/>
      <c r="H152" s="30">
        <f>Table3[[#This Row],[Gross 
amount]]-Table3[[#This Row],[Net 
amount]]</f>
        <v>0</v>
      </c>
      <c r="I152" s="30">
        <f>IFERROR(G152/(SUMIF(Table1[[VAT rate description ]],Table3[[#This Row],[VAT rate]],Table1[Factor])),G152)</f>
        <v>0</v>
      </c>
      <c r="J152" s="30" t="str">
        <f>IFERROR(IF(VLOOKUP(Table3[[#This Row],[VAT rate]],'VAT rates'!B:E,3,FALSE)="Y",Table3[[#This Row],[Gross 
amount]],"-"),"-")</f>
        <v>-</v>
      </c>
      <c r="K152" s="46"/>
      <c r="L152" s="41"/>
    </row>
    <row r="153" spans="1:12">
      <c r="A153" s="41"/>
      <c r="B153" s="41"/>
      <c r="C153" s="79"/>
      <c r="D153" s="79"/>
      <c r="E153" s="46"/>
      <c r="F153" s="58"/>
      <c r="G153" s="80"/>
      <c r="H153" s="30">
        <f>Table3[[#This Row],[Gross 
amount]]-Table3[[#This Row],[Net 
amount]]</f>
        <v>0</v>
      </c>
      <c r="I153" s="30">
        <f>IFERROR(G153/(SUMIF(Table1[[VAT rate description ]],Table3[[#This Row],[VAT rate]],Table1[Factor])),G153)</f>
        <v>0</v>
      </c>
      <c r="J153" s="30" t="str">
        <f>IFERROR(IF(VLOOKUP(Table3[[#This Row],[VAT rate]],'VAT rates'!B:E,3,FALSE)="Y",Table3[[#This Row],[Gross 
amount]],"-"),"-")</f>
        <v>-</v>
      </c>
      <c r="K153" s="46"/>
      <c r="L153" s="41"/>
    </row>
    <row r="154" spans="1:12">
      <c r="A154" s="41"/>
      <c r="B154" s="41"/>
      <c r="C154" s="79"/>
      <c r="D154" s="79"/>
      <c r="E154" s="46"/>
      <c r="F154" s="58"/>
      <c r="G154" s="80"/>
      <c r="H154" s="30">
        <f>Table3[[#This Row],[Gross 
amount]]-Table3[[#This Row],[Net 
amount]]</f>
        <v>0</v>
      </c>
      <c r="I154" s="30">
        <f>IFERROR(G154/(SUMIF(Table1[[VAT rate description ]],Table3[[#This Row],[VAT rate]],Table1[Factor])),G154)</f>
        <v>0</v>
      </c>
      <c r="J154" s="30" t="str">
        <f>IFERROR(IF(VLOOKUP(Table3[[#This Row],[VAT rate]],'VAT rates'!B:E,3,FALSE)="Y",Table3[[#This Row],[Gross 
amount]],"-"),"-")</f>
        <v>-</v>
      </c>
      <c r="K154" s="46"/>
      <c r="L154" s="41"/>
    </row>
    <row r="155" spans="1:12">
      <c r="A155" s="41"/>
      <c r="B155" s="41"/>
      <c r="C155" s="79"/>
      <c r="D155" s="79"/>
      <c r="E155" s="46"/>
      <c r="F155" s="58"/>
      <c r="G155" s="80"/>
      <c r="H155" s="30">
        <f>Table3[[#This Row],[Gross 
amount]]-Table3[[#This Row],[Net 
amount]]</f>
        <v>0</v>
      </c>
      <c r="I155" s="30">
        <f>IFERROR(G155/(SUMIF(Table1[[VAT rate description ]],Table3[[#This Row],[VAT rate]],Table1[Factor])),G155)</f>
        <v>0</v>
      </c>
      <c r="J155" s="30" t="str">
        <f>IFERROR(IF(VLOOKUP(Table3[[#This Row],[VAT rate]],'VAT rates'!B:E,3,FALSE)="Y",Table3[[#This Row],[Gross 
amount]],"-"),"-")</f>
        <v>-</v>
      </c>
      <c r="K155" s="46"/>
      <c r="L155" s="41"/>
    </row>
    <row r="156" spans="1:12">
      <c r="A156" s="41"/>
      <c r="B156" s="41"/>
      <c r="C156" s="79"/>
      <c r="D156" s="79"/>
      <c r="E156" s="46"/>
      <c r="F156" s="58"/>
      <c r="G156" s="80"/>
      <c r="H156" s="30">
        <f>Table3[[#This Row],[Gross 
amount]]-Table3[[#This Row],[Net 
amount]]</f>
        <v>0</v>
      </c>
      <c r="I156" s="30">
        <f>IFERROR(G156/(SUMIF(Table1[[VAT rate description ]],Table3[[#This Row],[VAT rate]],Table1[Factor])),G156)</f>
        <v>0</v>
      </c>
      <c r="J156" s="30" t="str">
        <f>IFERROR(IF(VLOOKUP(Table3[[#This Row],[VAT rate]],'VAT rates'!B:E,3,FALSE)="Y",Table3[[#This Row],[Gross 
amount]],"-"),"-")</f>
        <v>-</v>
      </c>
      <c r="K156" s="46"/>
      <c r="L156" s="41"/>
    </row>
    <row r="157" spans="1:12">
      <c r="A157" s="41"/>
      <c r="B157" s="41"/>
      <c r="C157" s="79"/>
      <c r="D157" s="79"/>
      <c r="E157" s="46"/>
      <c r="F157" s="58"/>
      <c r="G157" s="80"/>
      <c r="H157" s="30">
        <f>Table3[[#This Row],[Gross 
amount]]-Table3[[#This Row],[Net 
amount]]</f>
        <v>0</v>
      </c>
      <c r="I157" s="30">
        <f>IFERROR(G157/(SUMIF(Table1[[VAT rate description ]],Table3[[#This Row],[VAT rate]],Table1[Factor])),G157)</f>
        <v>0</v>
      </c>
      <c r="J157" s="30" t="str">
        <f>IFERROR(IF(VLOOKUP(Table3[[#This Row],[VAT rate]],'VAT rates'!B:E,3,FALSE)="Y",Table3[[#This Row],[Gross 
amount]],"-"),"-")</f>
        <v>-</v>
      </c>
      <c r="K157" s="46"/>
      <c r="L157" s="41"/>
    </row>
    <row r="158" spans="1:12">
      <c r="A158" s="41"/>
      <c r="B158" s="41"/>
      <c r="C158" s="79"/>
      <c r="D158" s="79"/>
      <c r="E158" s="46"/>
      <c r="F158" s="58"/>
      <c r="G158" s="80"/>
      <c r="H158" s="30">
        <f>Table3[[#This Row],[Gross 
amount]]-Table3[[#This Row],[Net 
amount]]</f>
        <v>0</v>
      </c>
      <c r="I158" s="30">
        <f>IFERROR(G158/(SUMIF(Table1[[VAT rate description ]],Table3[[#This Row],[VAT rate]],Table1[Factor])),G158)</f>
        <v>0</v>
      </c>
      <c r="J158" s="30" t="str">
        <f>IFERROR(IF(VLOOKUP(Table3[[#This Row],[VAT rate]],'VAT rates'!B:E,3,FALSE)="Y",Table3[[#This Row],[Gross 
amount]],"-"),"-")</f>
        <v>-</v>
      </c>
      <c r="K158" s="46"/>
      <c r="L158" s="41"/>
    </row>
    <row r="159" spans="1:12">
      <c r="A159" s="41"/>
      <c r="B159" s="41"/>
      <c r="C159" s="79"/>
      <c r="D159" s="79"/>
      <c r="E159" s="46"/>
      <c r="F159" s="58"/>
      <c r="G159" s="80"/>
      <c r="H159" s="30">
        <f>Table3[[#This Row],[Gross 
amount]]-Table3[[#This Row],[Net 
amount]]</f>
        <v>0</v>
      </c>
      <c r="I159" s="30">
        <f>IFERROR(G159/(SUMIF(Table1[[VAT rate description ]],Table3[[#This Row],[VAT rate]],Table1[Factor])),G159)</f>
        <v>0</v>
      </c>
      <c r="J159" s="30" t="str">
        <f>IFERROR(IF(VLOOKUP(Table3[[#This Row],[VAT rate]],'VAT rates'!B:E,3,FALSE)="Y",Table3[[#This Row],[Gross 
amount]],"-"),"-")</f>
        <v>-</v>
      </c>
      <c r="K159" s="46"/>
      <c r="L159" s="41"/>
    </row>
    <row r="160" spans="1:12">
      <c r="A160" s="41"/>
      <c r="B160" s="41"/>
      <c r="C160" s="79"/>
      <c r="D160" s="79"/>
      <c r="E160" s="46"/>
      <c r="F160" s="58"/>
      <c r="G160" s="80"/>
      <c r="H160" s="30">
        <f>Table3[[#This Row],[Gross 
amount]]-Table3[[#This Row],[Net 
amount]]</f>
        <v>0</v>
      </c>
      <c r="I160" s="30">
        <f>IFERROR(G160/(SUMIF(Table1[[VAT rate description ]],Table3[[#This Row],[VAT rate]],Table1[Factor])),G160)</f>
        <v>0</v>
      </c>
      <c r="J160" s="30" t="str">
        <f>IFERROR(IF(VLOOKUP(Table3[[#This Row],[VAT rate]],'VAT rates'!B:E,3,FALSE)="Y",Table3[[#This Row],[Gross 
amount]],"-"),"-")</f>
        <v>-</v>
      </c>
      <c r="K160" s="46"/>
      <c r="L160" s="41"/>
    </row>
    <row r="161" spans="1:12">
      <c r="A161" s="41"/>
      <c r="B161" s="41"/>
      <c r="C161" s="79"/>
      <c r="D161" s="79"/>
      <c r="E161" s="46"/>
      <c r="F161" s="58"/>
      <c r="G161" s="80"/>
      <c r="H161" s="30">
        <f>Table3[[#This Row],[Gross 
amount]]-Table3[[#This Row],[Net 
amount]]</f>
        <v>0</v>
      </c>
      <c r="I161" s="30">
        <f>IFERROR(G161/(SUMIF(Table1[[VAT rate description ]],Table3[[#This Row],[VAT rate]],Table1[Factor])),G161)</f>
        <v>0</v>
      </c>
      <c r="J161" s="30" t="str">
        <f>IFERROR(IF(VLOOKUP(Table3[[#This Row],[VAT rate]],'VAT rates'!B:E,3,FALSE)="Y",Table3[[#This Row],[Gross 
amount]],"-"),"-")</f>
        <v>-</v>
      </c>
      <c r="K161" s="46"/>
      <c r="L161" s="41"/>
    </row>
    <row r="162" spans="1:12">
      <c r="A162" s="41"/>
      <c r="B162" s="41"/>
      <c r="C162" s="79"/>
      <c r="D162" s="79"/>
      <c r="E162" s="46"/>
      <c r="F162" s="58"/>
      <c r="G162" s="80"/>
      <c r="H162" s="30">
        <f>Table3[[#This Row],[Gross 
amount]]-Table3[[#This Row],[Net 
amount]]</f>
        <v>0</v>
      </c>
      <c r="I162" s="30">
        <f>IFERROR(G162/(SUMIF(Table1[[VAT rate description ]],Table3[[#This Row],[VAT rate]],Table1[Factor])),G162)</f>
        <v>0</v>
      </c>
      <c r="J162" s="30" t="str">
        <f>IFERROR(IF(VLOOKUP(Table3[[#This Row],[VAT rate]],'VAT rates'!B:E,3,FALSE)="Y",Table3[[#This Row],[Gross 
amount]],"-"),"-")</f>
        <v>-</v>
      </c>
      <c r="K162" s="46"/>
      <c r="L162" s="41"/>
    </row>
    <row r="163" spans="1:12">
      <c r="A163" s="41"/>
      <c r="B163" s="41"/>
      <c r="C163" s="79"/>
      <c r="D163" s="79"/>
      <c r="E163" s="46"/>
      <c r="F163" s="58"/>
      <c r="G163" s="80"/>
      <c r="H163" s="30">
        <f>Table3[[#This Row],[Gross 
amount]]-Table3[[#This Row],[Net 
amount]]</f>
        <v>0</v>
      </c>
      <c r="I163" s="30">
        <f>IFERROR(G163/(SUMIF(Table1[[VAT rate description ]],Table3[[#This Row],[VAT rate]],Table1[Factor])),G163)</f>
        <v>0</v>
      </c>
      <c r="J163" s="30" t="str">
        <f>IFERROR(IF(VLOOKUP(Table3[[#This Row],[VAT rate]],'VAT rates'!B:E,3,FALSE)="Y",Table3[[#This Row],[Gross 
amount]],"-"),"-")</f>
        <v>-</v>
      </c>
      <c r="K163" s="46"/>
      <c r="L163" s="41"/>
    </row>
    <row r="164" spans="1:12">
      <c r="A164" s="41"/>
      <c r="B164" s="41"/>
      <c r="C164" s="79"/>
      <c r="D164" s="79"/>
      <c r="E164" s="46"/>
      <c r="F164" s="58"/>
      <c r="G164" s="80"/>
      <c r="H164" s="30">
        <f>Table3[[#This Row],[Gross 
amount]]-Table3[[#This Row],[Net 
amount]]</f>
        <v>0</v>
      </c>
      <c r="I164" s="30">
        <f>IFERROR(G164/(SUMIF(Table1[[VAT rate description ]],Table3[[#This Row],[VAT rate]],Table1[Factor])),G164)</f>
        <v>0</v>
      </c>
      <c r="J164" s="30" t="str">
        <f>IFERROR(IF(VLOOKUP(Table3[[#This Row],[VAT rate]],'VAT rates'!B:E,3,FALSE)="Y",Table3[[#This Row],[Gross 
amount]],"-"),"-")</f>
        <v>-</v>
      </c>
      <c r="K164" s="46"/>
      <c r="L164" s="41"/>
    </row>
    <row r="165" spans="1:12">
      <c r="A165" s="41"/>
      <c r="B165" s="41"/>
      <c r="C165" s="79"/>
      <c r="D165" s="79"/>
      <c r="E165" s="46"/>
      <c r="F165" s="58"/>
      <c r="G165" s="80"/>
      <c r="H165" s="30">
        <f>Table3[[#This Row],[Gross 
amount]]-Table3[[#This Row],[Net 
amount]]</f>
        <v>0</v>
      </c>
      <c r="I165" s="30">
        <f>IFERROR(G165/(SUMIF(Table1[[VAT rate description ]],Table3[[#This Row],[VAT rate]],Table1[Factor])),G165)</f>
        <v>0</v>
      </c>
      <c r="J165" s="30" t="str">
        <f>IFERROR(IF(VLOOKUP(Table3[[#This Row],[VAT rate]],'VAT rates'!B:E,3,FALSE)="Y",Table3[[#This Row],[Gross 
amount]],"-"),"-")</f>
        <v>-</v>
      </c>
      <c r="K165" s="46"/>
      <c r="L165" s="41"/>
    </row>
    <row r="166" spans="1:12">
      <c r="A166" s="41"/>
      <c r="B166" s="41"/>
      <c r="C166" s="79"/>
      <c r="D166" s="79"/>
      <c r="E166" s="46"/>
      <c r="F166" s="58"/>
      <c r="G166" s="80"/>
      <c r="H166" s="30">
        <f>Table3[[#This Row],[Gross 
amount]]-Table3[[#This Row],[Net 
amount]]</f>
        <v>0</v>
      </c>
      <c r="I166" s="30">
        <f>IFERROR(G166/(SUMIF(Table1[[VAT rate description ]],Table3[[#This Row],[VAT rate]],Table1[Factor])),G166)</f>
        <v>0</v>
      </c>
      <c r="J166" s="30" t="str">
        <f>IFERROR(IF(VLOOKUP(Table3[[#This Row],[VAT rate]],'VAT rates'!B:E,3,FALSE)="Y",Table3[[#This Row],[Gross 
amount]],"-"),"-")</f>
        <v>-</v>
      </c>
      <c r="K166" s="46"/>
      <c r="L166" s="41"/>
    </row>
    <row r="167" spans="1:12">
      <c r="A167" s="41"/>
      <c r="B167" s="41"/>
      <c r="C167" s="79"/>
      <c r="D167" s="79"/>
      <c r="E167" s="46"/>
      <c r="F167" s="58"/>
      <c r="G167" s="80"/>
      <c r="H167" s="30">
        <f>Table3[[#This Row],[Gross 
amount]]-Table3[[#This Row],[Net 
amount]]</f>
        <v>0</v>
      </c>
      <c r="I167" s="30">
        <f>IFERROR(G167/(SUMIF(Table1[[VAT rate description ]],Table3[[#This Row],[VAT rate]],Table1[Factor])),G167)</f>
        <v>0</v>
      </c>
      <c r="J167" s="30" t="str">
        <f>IFERROR(IF(VLOOKUP(Table3[[#This Row],[VAT rate]],'VAT rates'!B:E,3,FALSE)="Y",Table3[[#This Row],[Gross 
amount]],"-"),"-")</f>
        <v>-</v>
      </c>
      <c r="K167" s="46"/>
      <c r="L167" s="41"/>
    </row>
    <row r="168" spans="1:12">
      <c r="A168" s="41"/>
      <c r="B168" s="41"/>
      <c r="C168" s="79"/>
      <c r="D168" s="79"/>
      <c r="E168" s="46"/>
      <c r="F168" s="58"/>
      <c r="G168" s="80"/>
      <c r="H168" s="30">
        <f>Table3[[#This Row],[Gross 
amount]]-Table3[[#This Row],[Net 
amount]]</f>
        <v>0</v>
      </c>
      <c r="I168" s="30">
        <f>IFERROR(G168/(SUMIF(Table1[[VAT rate description ]],Table3[[#This Row],[VAT rate]],Table1[Factor])),G168)</f>
        <v>0</v>
      </c>
      <c r="J168" s="30" t="str">
        <f>IFERROR(IF(VLOOKUP(Table3[[#This Row],[VAT rate]],'VAT rates'!B:E,3,FALSE)="Y",Table3[[#This Row],[Gross 
amount]],"-"),"-")</f>
        <v>-</v>
      </c>
      <c r="K168" s="46"/>
      <c r="L168" s="41"/>
    </row>
    <row r="169" spans="1:12">
      <c r="A169" s="41"/>
      <c r="B169" s="41"/>
      <c r="C169" s="79"/>
      <c r="D169" s="79"/>
      <c r="E169" s="46"/>
      <c r="F169" s="58"/>
      <c r="G169" s="80"/>
      <c r="H169" s="30">
        <f>Table3[[#This Row],[Gross 
amount]]-Table3[[#This Row],[Net 
amount]]</f>
        <v>0</v>
      </c>
      <c r="I169" s="30">
        <f>IFERROR(G169/(SUMIF(Table1[[VAT rate description ]],Table3[[#This Row],[VAT rate]],Table1[Factor])),G169)</f>
        <v>0</v>
      </c>
      <c r="J169" s="30" t="str">
        <f>IFERROR(IF(VLOOKUP(Table3[[#This Row],[VAT rate]],'VAT rates'!B:E,3,FALSE)="Y",Table3[[#This Row],[Gross 
amount]],"-"),"-")</f>
        <v>-</v>
      </c>
      <c r="K169" s="46"/>
      <c r="L169" s="41"/>
    </row>
    <row r="170" spans="1:12">
      <c r="A170" s="41"/>
      <c r="B170" s="41"/>
      <c r="C170" s="79"/>
      <c r="D170" s="79"/>
      <c r="E170" s="46"/>
      <c r="F170" s="58"/>
      <c r="G170" s="80"/>
      <c r="H170" s="30">
        <f>Table3[[#This Row],[Gross 
amount]]-Table3[[#This Row],[Net 
amount]]</f>
        <v>0</v>
      </c>
      <c r="I170" s="30">
        <f>IFERROR(G170/(SUMIF(Table1[[VAT rate description ]],Table3[[#This Row],[VAT rate]],Table1[Factor])),G170)</f>
        <v>0</v>
      </c>
      <c r="J170" s="30" t="str">
        <f>IFERROR(IF(VLOOKUP(Table3[[#This Row],[VAT rate]],'VAT rates'!B:E,3,FALSE)="Y",Table3[[#This Row],[Gross 
amount]],"-"),"-")</f>
        <v>-</v>
      </c>
      <c r="K170" s="46"/>
      <c r="L170" s="41"/>
    </row>
    <row r="171" spans="1:12">
      <c r="A171" s="41"/>
      <c r="B171" s="41"/>
      <c r="C171" s="79"/>
      <c r="D171" s="79"/>
      <c r="E171" s="46"/>
      <c r="F171" s="58"/>
      <c r="G171" s="80"/>
      <c r="H171" s="30">
        <f>Table3[[#This Row],[Gross 
amount]]-Table3[[#This Row],[Net 
amount]]</f>
        <v>0</v>
      </c>
      <c r="I171" s="30">
        <f>IFERROR(G171/(SUMIF(Table1[[VAT rate description ]],Table3[[#This Row],[VAT rate]],Table1[Factor])),G171)</f>
        <v>0</v>
      </c>
      <c r="J171" s="30" t="str">
        <f>IFERROR(IF(VLOOKUP(Table3[[#This Row],[VAT rate]],'VAT rates'!B:E,3,FALSE)="Y",Table3[[#This Row],[Gross 
amount]],"-"),"-")</f>
        <v>-</v>
      </c>
      <c r="K171" s="46"/>
      <c r="L171" s="41"/>
    </row>
    <row r="172" spans="1:12">
      <c r="A172" s="41"/>
      <c r="B172" s="41"/>
      <c r="C172" s="79"/>
      <c r="D172" s="79"/>
      <c r="E172" s="46"/>
      <c r="F172" s="58"/>
      <c r="G172" s="80"/>
      <c r="H172" s="30">
        <f>Table3[[#This Row],[Gross 
amount]]-Table3[[#This Row],[Net 
amount]]</f>
        <v>0</v>
      </c>
      <c r="I172" s="30">
        <f>IFERROR(G172/(SUMIF(Table1[[VAT rate description ]],Table3[[#This Row],[VAT rate]],Table1[Factor])),G172)</f>
        <v>0</v>
      </c>
      <c r="J172" s="30" t="str">
        <f>IFERROR(IF(VLOOKUP(Table3[[#This Row],[VAT rate]],'VAT rates'!B:E,3,FALSE)="Y",Table3[[#This Row],[Gross 
amount]],"-"),"-")</f>
        <v>-</v>
      </c>
      <c r="K172" s="46"/>
      <c r="L172" s="41"/>
    </row>
    <row r="173" spans="1:12">
      <c r="A173" s="41"/>
      <c r="B173" s="41"/>
      <c r="C173" s="79"/>
      <c r="D173" s="79"/>
      <c r="E173" s="46"/>
      <c r="F173" s="58"/>
      <c r="G173" s="80"/>
      <c r="H173" s="30">
        <f>Table3[[#This Row],[Gross 
amount]]-Table3[[#This Row],[Net 
amount]]</f>
        <v>0</v>
      </c>
      <c r="I173" s="30">
        <f>IFERROR(G173/(SUMIF(Table1[[VAT rate description ]],Table3[[#This Row],[VAT rate]],Table1[Factor])),G173)</f>
        <v>0</v>
      </c>
      <c r="J173" s="30" t="str">
        <f>IFERROR(IF(VLOOKUP(Table3[[#This Row],[VAT rate]],'VAT rates'!B:E,3,FALSE)="Y",Table3[[#This Row],[Gross 
amount]],"-"),"-")</f>
        <v>-</v>
      </c>
      <c r="K173" s="46"/>
      <c r="L173" s="41"/>
    </row>
    <row r="174" spans="1:12">
      <c r="A174" s="41"/>
      <c r="B174" s="41"/>
      <c r="C174" s="79"/>
      <c r="D174" s="79"/>
      <c r="E174" s="46"/>
      <c r="F174" s="58"/>
      <c r="G174" s="80"/>
      <c r="H174" s="30">
        <f>Table3[[#This Row],[Gross 
amount]]-Table3[[#This Row],[Net 
amount]]</f>
        <v>0</v>
      </c>
      <c r="I174" s="30">
        <f>IFERROR(G174/(SUMIF(Table1[[VAT rate description ]],Table3[[#This Row],[VAT rate]],Table1[Factor])),G174)</f>
        <v>0</v>
      </c>
      <c r="J174" s="30" t="str">
        <f>IFERROR(IF(VLOOKUP(Table3[[#This Row],[VAT rate]],'VAT rates'!B:E,3,FALSE)="Y",Table3[[#This Row],[Gross 
amount]],"-"),"-")</f>
        <v>-</v>
      </c>
      <c r="K174" s="46"/>
      <c r="L174" s="41"/>
    </row>
    <row r="175" spans="1:12">
      <c r="A175" s="41"/>
      <c r="B175" s="41"/>
      <c r="C175" s="79"/>
      <c r="D175" s="79"/>
      <c r="E175" s="46"/>
      <c r="F175" s="58"/>
      <c r="G175" s="80"/>
      <c r="H175" s="30">
        <f>Table3[[#This Row],[Gross 
amount]]-Table3[[#This Row],[Net 
amount]]</f>
        <v>0</v>
      </c>
      <c r="I175" s="30">
        <f>IFERROR(G175/(SUMIF(Table1[[VAT rate description ]],Table3[[#This Row],[VAT rate]],Table1[Factor])),G175)</f>
        <v>0</v>
      </c>
      <c r="J175" s="30" t="str">
        <f>IFERROR(IF(VLOOKUP(Table3[[#This Row],[VAT rate]],'VAT rates'!B:E,3,FALSE)="Y",Table3[[#This Row],[Gross 
amount]],"-"),"-")</f>
        <v>-</v>
      </c>
      <c r="K175" s="46"/>
      <c r="L175" s="41"/>
    </row>
    <row r="176" spans="1:12">
      <c r="A176" s="41"/>
      <c r="B176" s="41"/>
      <c r="C176" s="79"/>
      <c r="D176" s="79"/>
      <c r="E176" s="46"/>
      <c r="F176" s="58"/>
      <c r="G176" s="80"/>
      <c r="H176" s="30">
        <f>Table3[[#This Row],[Gross 
amount]]-Table3[[#This Row],[Net 
amount]]</f>
        <v>0</v>
      </c>
      <c r="I176" s="30">
        <f>IFERROR(G176/(SUMIF(Table1[[VAT rate description ]],Table3[[#This Row],[VAT rate]],Table1[Factor])),G176)</f>
        <v>0</v>
      </c>
      <c r="J176" s="30" t="str">
        <f>IFERROR(IF(VLOOKUP(Table3[[#This Row],[VAT rate]],'VAT rates'!B:E,3,FALSE)="Y",Table3[[#This Row],[Gross 
amount]],"-"),"-")</f>
        <v>-</v>
      </c>
      <c r="K176" s="46"/>
      <c r="L176" s="41"/>
    </row>
    <row r="177" spans="1:12">
      <c r="A177" s="41"/>
      <c r="B177" s="41"/>
      <c r="C177" s="79"/>
      <c r="D177" s="79"/>
      <c r="E177" s="46"/>
      <c r="F177" s="58"/>
      <c r="G177" s="80"/>
      <c r="H177" s="30">
        <f>Table3[[#This Row],[Gross 
amount]]-Table3[[#This Row],[Net 
amount]]</f>
        <v>0</v>
      </c>
      <c r="I177" s="30">
        <f>IFERROR(G177/(SUMIF(Table1[[VAT rate description ]],Table3[[#This Row],[VAT rate]],Table1[Factor])),G177)</f>
        <v>0</v>
      </c>
      <c r="J177" s="30" t="str">
        <f>IFERROR(IF(VLOOKUP(Table3[[#This Row],[VAT rate]],'VAT rates'!B:E,3,FALSE)="Y",Table3[[#This Row],[Gross 
amount]],"-"),"-")</f>
        <v>-</v>
      </c>
      <c r="K177" s="46"/>
      <c r="L177" s="41"/>
    </row>
    <row r="178" spans="1:12">
      <c r="A178" s="41"/>
      <c r="B178" s="41"/>
      <c r="C178" s="79"/>
      <c r="D178" s="79"/>
      <c r="E178" s="46"/>
      <c r="F178" s="58"/>
      <c r="G178" s="80"/>
      <c r="H178" s="30">
        <f>Table3[[#This Row],[Gross 
amount]]-Table3[[#This Row],[Net 
amount]]</f>
        <v>0</v>
      </c>
      <c r="I178" s="30">
        <f>IFERROR(G178/(SUMIF(Table1[[VAT rate description ]],Table3[[#This Row],[VAT rate]],Table1[Factor])),G178)</f>
        <v>0</v>
      </c>
      <c r="J178" s="30" t="str">
        <f>IFERROR(IF(VLOOKUP(Table3[[#This Row],[VAT rate]],'VAT rates'!B:E,3,FALSE)="Y",Table3[[#This Row],[Gross 
amount]],"-"),"-")</f>
        <v>-</v>
      </c>
      <c r="K178" s="46"/>
      <c r="L178" s="41"/>
    </row>
    <row r="179" spans="1:12">
      <c r="A179" s="41"/>
      <c r="B179" s="41"/>
      <c r="C179" s="46"/>
      <c r="D179" s="46"/>
      <c r="E179" s="46"/>
      <c r="F179" s="58"/>
      <c r="G179" s="45"/>
      <c r="H179" s="30">
        <f>Table3[[#This Row],[Gross 
amount]]-Table3[[#This Row],[Net 
amount]]</f>
        <v>0</v>
      </c>
      <c r="I179" s="30">
        <f>IFERROR(G179/(SUMIF(Table1[[VAT rate description ]],Table3[[#This Row],[VAT rate]],Table1[Factor])),G179)</f>
        <v>0</v>
      </c>
      <c r="J179" s="30" t="str">
        <f>IFERROR(IF(VLOOKUP(Table3[[#This Row],[VAT rate]],'VAT rates'!B:E,3,FALSE)="Y",Table3[[#This Row],[Gross 
amount]],"-"),"-")</f>
        <v>-</v>
      </c>
      <c r="K179" s="46"/>
      <c r="L179" s="41"/>
    </row>
    <row r="180" spans="1:12">
      <c r="A180" s="41"/>
      <c r="B180" s="41"/>
      <c r="C180" s="79"/>
      <c r="D180" s="79"/>
      <c r="E180" s="46"/>
      <c r="F180" s="58"/>
      <c r="G180" s="80"/>
      <c r="H180" s="30">
        <f>Table3[[#This Row],[Gross 
amount]]-Table3[[#This Row],[Net 
amount]]</f>
        <v>0</v>
      </c>
      <c r="I180" s="30">
        <f>IFERROR(G180/(SUMIF(Table1[[VAT rate description ]],Table3[[#This Row],[VAT rate]],Table1[Factor])),G180)</f>
        <v>0</v>
      </c>
      <c r="J180" s="30" t="str">
        <f>IFERROR(IF(VLOOKUP(Table3[[#This Row],[VAT rate]],'VAT rates'!B:E,3,FALSE)="Y",Table3[[#This Row],[Gross 
amount]],"-"),"-")</f>
        <v>-</v>
      </c>
      <c r="K180" s="46"/>
      <c r="L180" s="41"/>
    </row>
    <row r="181" spans="1:12">
      <c r="A181" s="41"/>
      <c r="B181" s="41"/>
      <c r="C181" s="79"/>
      <c r="D181" s="79"/>
      <c r="E181" s="46"/>
      <c r="F181" s="58"/>
      <c r="G181" s="80"/>
      <c r="H181" s="30">
        <f>Table3[[#This Row],[Gross 
amount]]-Table3[[#This Row],[Net 
amount]]</f>
        <v>0</v>
      </c>
      <c r="I181" s="30">
        <f>IFERROR(G181/(SUMIF(Table1[[VAT rate description ]],Table3[[#This Row],[VAT rate]],Table1[Factor])),G181)</f>
        <v>0</v>
      </c>
      <c r="J181" s="30" t="str">
        <f>IFERROR(IF(VLOOKUP(Table3[[#This Row],[VAT rate]],'VAT rates'!B:E,3,FALSE)="Y",Table3[[#This Row],[Gross 
amount]],"-"),"-")</f>
        <v>-</v>
      </c>
      <c r="K181" s="46"/>
      <c r="L181" s="41"/>
    </row>
    <row r="182" spans="1:12">
      <c r="A182" s="41"/>
      <c r="B182" s="41"/>
      <c r="C182" s="79"/>
      <c r="D182" s="79"/>
      <c r="E182" s="46"/>
      <c r="F182" s="58"/>
      <c r="G182" s="80"/>
      <c r="H182" s="30">
        <f>Table3[[#This Row],[Gross 
amount]]-Table3[[#This Row],[Net 
amount]]</f>
        <v>0</v>
      </c>
      <c r="I182" s="30">
        <f>IFERROR(G182/(SUMIF(Table1[[VAT rate description ]],Table3[[#This Row],[VAT rate]],Table1[Factor])),G182)</f>
        <v>0</v>
      </c>
      <c r="J182" s="30" t="str">
        <f>IFERROR(IF(VLOOKUP(Table3[[#This Row],[VAT rate]],'VAT rates'!B:E,3,FALSE)="Y",Table3[[#This Row],[Gross 
amount]],"-"),"-")</f>
        <v>-</v>
      </c>
      <c r="K182" s="46"/>
      <c r="L182" s="41"/>
    </row>
    <row r="183" spans="1:12">
      <c r="A183" s="41"/>
      <c r="B183" s="41"/>
      <c r="C183" s="79"/>
      <c r="D183" s="79"/>
      <c r="E183" s="46"/>
      <c r="F183" s="58"/>
      <c r="G183" s="80"/>
      <c r="H183" s="30">
        <f>Table3[[#This Row],[Gross 
amount]]-Table3[[#This Row],[Net 
amount]]</f>
        <v>0</v>
      </c>
      <c r="I183" s="30">
        <f>IFERROR(G183/(SUMIF(Table1[[VAT rate description ]],Table3[[#This Row],[VAT rate]],Table1[Factor])),G183)</f>
        <v>0</v>
      </c>
      <c r="J183" s="30" t="str">
        <f>IFERROR(IF(VLOOKUP(Table3[[#This Row],[VAT rate]],'VAT rates'!B:E,3,FALSE)="Y",Table3[[#This Row],[Gross 
amount]],"-"),"-")</f>
        <v>-</v>
      </c>
      <c r="K183" s="46"/>
      <c r="L183" s="41"/>
    </row>
    <row r="184" spans="1:12">
      <c r="A184" s="41"/>
      <c r="B184" s="41"/>
      <c r="C184" s="79"/>
      <c r="D184" s="79"/>
      <c r="E184" s="46"/>
      <c r="F184" s="58"/>
      <c r="G184" s="80"/>
      <c r="H184" s="30">
        <f>Table3[[#This Row],[Gross 
amount]]-Table3[[#This Row],[Net 
amount]]</f>
        <v>0</v>
      </c>
      <c r="I184" s="30">
        <f>IFERROR(G184/(SUMIF(Table1[[VAT rate description ]],Table3[[#This Row],[VAT rate]],Table1[Factor])),G184)</f>
        <v>0</v>
      </c>
      <c r="J184" s="30" t="str">
        <f>IFERROR(IF(VLOOKUP(Table3[[#This Row],[VAT rate]],'VAT rates'!B:E,3,FALSE)="Y",Table3[[#This Row],[Gross 
amount]],"-"),"-")</f>
        <v>-</v>
      </c>
      <c r="K184" s="46"/>
      <c r="L184" s="41"/>
    </row>
    <row r="185" spans="1:12">
      <c r="A185" s="41"/>
      <c r="B185" s="41"/>
      <c r="C185" s="79"/>
      <c r="D185" s="79"/>
      <c r="E185" s="46"/>
      <c r="F185" s="58"/>
      <c r="G185" s="80"/>
      <c r="H185" s="30">
        <f>Table3[[#This Row],[Gross 
amount]]-Table3[[#This Row],[Net 
amount]]</f>
        <v>0</v>
      </c>
      <c r="I185" s="30">
        <f>IFERROR(G185/(SUMIF(Table1[[VAT rate description ]],Table3[[#This Row],[VAT rate]],Table1[Factor])),G185)</f>
        <v>0</v>
      </c>
      <c r="J185" s="30" t="str">
        <f>IFERROR(IF(VLOOKUP(Table3[[#This Row],[VAT rate]],'VAT rates'!B:E,3,FALSE)="Y",Table3[[#This Row],[Gross 
amount]],"-"),"-")</f>
        <v>-</v>
      </c>
      <c r="K185" s="46"/>
      <c r="L185" s="41"/>
    </row>
    <row r="186" spans="1:12">
      <c r="A186" s="41"/>
      <c r="B186" s="41"/>
      <c r="C186" s="79"/>
      <c r="D186" s="79"/>
      <c r="E186" s="46"/>
      <c r="F186" s="58"/>
      <c r="G186" s="80"/>
      <c r="H186" s="30">
        <f>Table3[[#This Row],[Gross 
amount]]-Table3[[#This Row],[Net 
amount]]</f>
        <v>0</v>
      </c>
      <c r="I186" s="30">
        <f>IFERROR(G186/(SUMIF(Table1[[VAT rate description ]],Table3[[#This Row],[VAT rate]],Table1[Factor])),G186)</f>
        <v>0</v>
      </c>
      <c r="J186" s="30" t="str">
        <f>IFERROR(IF(VLOOKUP(Table3[[#This Row],[VAT rate]],'VAT rates'!B:E,3,FALSE)="Y",Table3[[#This Row],[Gross 
amount]],"-"),"-")</f>
        <v>-</v>
      </c>
      <c r="K186" s="46"/>
      <c r="L186" s="41"/>
    </row>
    <row r="187" spans="1:12">
      <c r="A187" s="41"/>
      <c r="B187" s="41"/>
      <c r="C187" s="79"/>
      <c r="D187" s="79"/>
      <c r="E187" s="46"/>
      <c r="F187" s="58"/>
      <c r="G187" s="80"/>
      <c r="H187" s="30">
        <f>Table3[[#This Row],[Gross 
amount]]-Table3[[#This Row],[Net 
amount]]</f>
        <v>0</v>
      </c>
      <c r="I187" s="30">
        <f>IFERROR(G187/(SUMIF(Table1[[VAT rate description ]],Table3[[#This Row],[VAT rate]],Table1[Factor])),G187)</f>
        <v>0</v>
      </c>
      <c r="J187" s="30" t="str">
        <f>IFERROR(IF(VLOOKUP(Table3[[#This Row],[VAT rate]],'VAT rates'!B:E,3,FALSE)="Y",Table3[[#This Row],[Gross 
amount]],"-"),"-")</f>
        <v>-</v>
      </c>
      <c r="K187" s="46"/>
      <c r="L187" s="41"/>
    </row>
    <row r="188" spans="1:12">
      <c r="A188" s="41"/>
      <c r="B188" s="41"/>
      <c r="C188" s="79"/>
      <c r="D188" s="79"/>
      <c r="E188" s="46"/>
      <c r="F188" s="58"/>
      <c r="G188" s="80"/>
      <c r="H188" s="30">
        <f>Table3[[#This Row],[Gross 
amount]]-Table3[[#This Row],[Net 
amount]]</f>
        <v>0</v>
      </c>
      <c r="I188" s="30">
        <f>IFERROR(G188/(SUMIF(Table1[[VAT rate description ]],Table3[[#This Row],[VAT rate]],Table1[Factor])),G188)</f>
        <v>0</v>
      </c>
      <c r="J188" s="30" t="str">
        <f>IFERROR(IF(VLOOKUP(Table3[[#This Row],[VAT rate]],'VAT rates'!B:E,3,FALSE)="Y",Table3[[#This Row],[Gross 
amount]],"-"),"-")</f>
        <v>-</v>
      </c>
      <c r="K188" s="46"/>
      <c r="L188" s="41"/>
    </row>
    <row r="189" spans="1:12">
      <c r="A189" s="41"/>
      <c r="B189" s="41"/>
      <c r="C189" s="79"/>
      <c r="D189" s="79"/>
      <c r="E189" s="46"/>
      <c r="F189" s="58"/>
      <c r="G189" s="80"/>
      <c r="H189" s="30">
        <f>Table3[[#This Row],[Gross 
amount]]-Table3[[#This Row],[Net 
amount]]</f>
        <v>0</v>
      </c>
      <c r="I189" s="30">
        <f>IFERROR(G189/(SUMIF(Table1[[VAT rate description ]],Table3[[#This Row],[VAT rate]],Table1[Factor])),G189)</f>
        <v>0</v>
      </c>
      <c r="J189" s="30" t="str">
        <f>IFERROR(IF(VLOOKUP(Table3[[#This Row],[VAT rate]],'VAT rates'!B:E,3,FALSE)="Y",Table3[[#This Row],[Gross 
amount]],"-"),"-")</f>
        <v>-</v>
      </c>
      <c r="K189" s="46"/>
      <c r="L189" s="41"/>
    </row>
    <row r="190" spans="1:12">
      <c r="A190" s="41"/>
      <c r="B190" s="41"/>
      <c r="C190" s="79"/>
      <c r="D190" s="79"/>
      <c r="E190" s="46"/>
      <c r="F190" s="58"/>
      <c r="G190" s="80"/>
      <c r="H190" s="30">
        <f>Table3[[#This Row],[Gross 
amount]]-Table3[[#This Row],[Net 
amount]]</f>
        <v>0</v>
      </c>
      <c r="I190" s="30">
        <f>IFERROR(G190/(SUMIF(Table1[[VAT rate description ]],Table3[[#This Row],[VAT rate]],Table1[Factor])),G190)</f>
        <v>0</v>
      </c>
      <c r="J190" s="30" t="str">
        <f>IFERROR(IF(VLOOKUP(Table3[[#This Row],[VAT rate]],'VAT rates'!B:E,3,FALSE)="Y",Table3[[#This Row],[Gross 
amount]],"-"),"-")</f>
        <v>-</v>
      </c>
      <c r="K190" s="46"/>
      <c r="L190" s="41"/>
    </row>
    <row r="191" spans="1:12">
      <c r="A191" s="41"/>
      <c r="B191" s="41"/>
      <c r="C191" s="46"/>
      <c r="D191" s="46"/>
      <c r="E191" s="46"/>
      <c r="F191" s="58"/>
      <c r="G191" s="45"/>
      <c r="H191" s="30">
        <f>Table3[[#This Row],[Gross 
amount]]-Table3[[#This Row],[Net 
amount]]</f>
        <v>0</v>
      </c>
      <c r="I191" s="30">
        <f>IFERROR(G191/(SUMIF(Table1[[VAT rate description ]],Table3[[#This Row],[VAT rate]],Table1[Factor])),G191)</f>
        <v>0</v>
      </c>
      <c r="J191" s="30" t="str">
        <f>IFERROR(IF(VLOOKUP(Table3[[#This Row],[VAT rate]],'VAT rates'!B:E,3,FALSE)="Y",Table3[[#This Row],[Gross 
amount]],"-"),"-")</f>
        <v>-</v>
      </c>
      <c r="K191" s="46"/>
      <c r="L191" s="41"/>
    </row>
    <row r="192" spans="1:12">
      <c r="A192" s="41"/>
      <c r="B192" s="41"/>
      <c r="C192" s="46"/>
      <c r="D192" s="46"/>
      <c r="E192" s="46"/>
      <c r="F192" s="58"/>
      <c r="G192" s="45"/>
      <c r="H192" s="30">
        <f>Table3[[#This Row],[Gross 
amount]]-Table3[[#This Row],[Net 
amount]]</f>
        <v>0</v>
      </c>
      <c r="I192" s="30">
        <f>IFERROR(G192/(SUMIF(Table1[[VAT rate description ]],Table3[[#This Row],[VAT rate]],Table1[Factor])),G192)</f>
        <v>0</v>
      </c>
      <c r="J192" s="30" t="str">
        <f>IFERROR(IF(VLOOKUP(Table3[[#This Row],[VAT rate]],'VAT rates'!B:E,3,FALSE)="Y",Table3[[#This Row],[Gross 
amount]],"-"),"-")</f>
        <v>-</v>
      </c>
      <c r="K192" s="46"/>
      <c r="L192" s="41"/>
    </row>
    <row r="193" spans="1:12">
      <c r="A193" s="41"/>
      <c r="B193" s="41"/>
      <c r="C193" s="46"/>
      <c r="D193" s="46"/>
      <c r="E193" s="46"/>
      <c r="F193" s="58"/>
      <c r="G193" s="45"/>
      <c r="H193" s="30">
        <f>Table3[[#This Row],[Gross 
amount]]-Table3[[#This Row],[Net 
amount]]</f>
        <v>0</v>
      </c>
      <c r="I193" s="30">
        <f>IFERROR(G193/(SUMIF(Table1[[VAT rate description ]],Table3[[#This Row],[VAT rate]],Table1[Factor])),G193)</f>
        <v>0</v>
      </c>
      <c r="J193" s="30" t="str">
        <f>IFERROR(IF(VLOOKUP(Table3[[#This Row],[VAT rate]],'VAT rates'!B:E,3,FALSE)="Y",Table3[[#This Row],[Gross 
amount]],"-"),"-")</f>
        <v>-</v>
      </c>
      <c r="K193" s="46"/>
      <c r="L193" s="41"/>
    </row>
    <row r="194" spans="1:12">
      <c r="A194" s="41"/>
      <c r="B194" s="41"/>
      <c r="C194" s="46"/>
      <c r="D194" s="46"/>
      <c r="E194" s="46"/>
      <c r="F194" s="58"/>
      <c r="G194" s="45"/>
      <c r="H194" s="30">
        <f>Table3[[#This Row],[Gross 
amount]]-Table3[[#This Row],[Net 
amount]]</f>
        <v>0</v>
      </c>
      <c r="I194" s="30">
        <f>IFERROR(G194/(SUMIF(Table1[[VAT rate description ]],Table3[[#This Row],[VAT rate]],Table1[Factor])),G194)</f>
        <v>0</v>
      </c>
      <c r="J194" s="30" t="str">
        <f>IFERROR(IF(VLOOKUP(Table3[[#This Row],[VAT rate]],'VAT rates'!B:E,3,FALSE)="Y",Table3[[#This Row],[Gross 
amount]],"-"),"-")</f>
        <v>-</v>
      </c>
      <c r="K194" s="46"/>
      <c r="L194" s="41"/>
    </row>
    <row r="195" spans="1:12">
      <c r="A195" s="41"/>
      <c r="B195" s="41"/>
      <c r="C195" s="46"/>
      <c r="D195" s="46"/>
      <c r="E195" s="46"/>
      <c r="F195" s="58"/>
      <c r="G195" s="45"/>
      <c r="H195" s="30">
        <f>Table3[[#This Row],[Gross 
amount]]-Table3[[#This Row],[Net 
amount]]</f>
        <v>0</v>
      </c>
      <c r="I195" s="30">
        <f>IFERROR(G195/(SUMIF(Table1[[VAT rate description ]],Table3[[#This Row],[VAT rate]],Table1[Factor])),G195)</f>
        <v>0</v>
      </c>
      <c r="J195" s="30" t="str">
        <f>IFERROR(IF(VLOOKUP(Table3[[#This Row],[VAT rate]],'VAT rates'!B:E,3,FALSE)="Y",Table3[[#This Row],[Gross 
amount]],"-"),"-")</f>
        <v>-</v>
      </c>
      <c r="K195" s="46"/>
      <c r="L195" s="41"/>
    </row>
    <row r="196" spans="1:12">
      <c r="A196" s="41"/>
      <c r="B196" s="41"/>
      <c r="C196" s="46"/>
      <c r="D196" s="46"/>
      <c r="E196" s="46"/>
      <c r="F196" s="58"/>
      <c r="G196" s="45"/>
      <c r="H196" s="30">
        <f>Table3[[#This Row],[Gross 
amount]]-Table3[[#This Row],[Net 
amount]]</f>
        <v>0</v>
      </c>
      <c r="I196" s="30">
        <f>IFERROR(G196/(SUMIF(Table1[[VAT rate description ]],Table3[[#This Row],[VAT rate]],Table1[Factor])),G196)</f>
        <v>0</v>
      </c>
      <c r="J196" s="30" t="str">
        <f>IFERROR(IF(VLOOKUP(Table3[[#This Row],[VAT rate]],'VAT rates'!B:E,3,FALSE)="Y",Table3[[#This Row],[Gross 
amount]],"-"),"-")</f>
        <v>-</v>
      </c>
      <c r="K196" s="46"/>
      <c r="L196" s="41"/>
    </row>
    <row r="197" spans="1:12">
      <c r="A197" s="41"/>
      <c r="B197" s="41"/>
      <c r="C197" s="46"/>
      <c r="D197" s="46"/>
      <c r="E197" s="46"/>
      <c r="F197" s="58"/>
      <c r="G197" s="45"/>
      <c r="H197" s="30">
        <f>Table3[[#This Row],[Gross 
amount]]-Table3[[#This Row],[Net 
amount]]</f>
        <v>0</v>
      </c>
      <c r="I197" s="30">
        <f>IFERROR(G197/(SUMIF(Table1[[VAT rate description ]],Table3[[#This Row],[VAT rate]],Table1[Factor])),G197)</f>
        <v>0</v>
      </c>
      <c r="J197" s="30" t="str">
        <f>IFERROR(IF(VLOOKUP(Table3[[#This Row],[VAT rate]],'VAT rates'!B:E,3,FALSE)="Y",Table3[[#This Row],[Gross 
amount]],"-"),"-")</f>
        <v>-</v>
      </c>
      <c r="K197" s="46"/>
      <c r="L197" s="41"/>
    </row>
    <row r="198" spans="1:12">
      <c r="A198" s="41"/>
      <c r="B198" s="41"/>
      <c r="C198" s="46"/>
      <c r="D198" s="46"/>
      <c r="E198" s="46"/>
      <c r="F198" s="58"/>
      <c r="G198" s="45"/>
      <c r="H198" s="30">
        <f>Table3[[#This Row],[Gross 
amount]]-Table3[[#This Row],[Net 
amount]]</f>
        <v>0</v>
      </c>
      <c r="I198" s="30">
        <f>IFERROR(G198/(SUMIF(Table1[[VAT rate description ]],Table3[[#This Row],[VAT rate]],Table1[Factor])),G198)</f>
        <v>0</v>
      </c>
      <c r="J198" s="30" t="str">
        <f>IFERROR(IF(VLOOKUP(Table3[[#This Row],[VAT rate]],'VAT rates'!B:E,3,FALSE)="Y",Table3[[#This Row],[Gross 
amount]],"-"),"-")</f>
        <v>-</v>
      </c>
      <c r="K198" s="46"/>
      <c r="L198" s="41"/>
    </row>
    <row r="199" spans="1:12">
      <c r="A199" s="41"/>
      <c r="B199" s="41"/>
      <c r="C199" s="46"/>
      <c r="D199" s="46"/>
      <c r="E199" s="46"/>
      <c r="F199" s="58"/>
      <c r="G199" s="45"/>
      <c r="H199" s="30">
        <f>Table3[[#This Row],[Gross 
amount]]-Table3[[#This Row],[Net 
amount]]</f>
        <v>0</v>
      </c>
      <c r="I199" s="30">
        <f>IFERROR(G199/(SUMIF(Table1[[VAT rate description ]],Table3[[#This Row],[VAT rate]],Table1[Factor])),G199)</f>
        <v>0</v>
      </c>
      <c r="J199" s="30" t="str">
        <f>IFERROR(IF(VLOOKUP(Table3[[#This Row],[VAT rate]],'VAT rates'!B:E,3,FALSE)="Y",Table3[[#This Row],[Gross 
amount]],"-"),"-")</f>
        <v>-</v>
      </c>
      <c r="K199" s="46"/>
      <c r="L199" s="41"/>
    </row>
    <row r="200" spans="1:12">
      <c r="A200" s="41"/>
      <c r="B200" s="41"/>
      <c r="C200" s="46"/>
      <c r="D200" s="46"/>
      <c r="E200" s="46"/>
      <c r="F200" s="58"/>
      <c r="G200" s="45"/>
      <c r="H200" s="30">
        <f>Table3[[#This Row],[Gross 
amount]]-Table3[[#This Row],[Net 
amount]]</f>
        <v>0</v>
      </c>
      <c r="I200" s="30">
        <f>IFERROR(G200/(SUMIF(Table1[[VAT rate description ]],Table3[[#This Row],[VAT rate]],Table1[Factor])),G200)</f>
        <v>0</v>
      </c>
      <c r="J200" s="30" t="str">
        <f>IFERROR(IF(VLOOKUP(Table3[[#This Row],[VAT rate]],'VAT rates'!B:E,3,FALSE)="Y",Table3[[#This Row],[Gross 
amount]],"-"),"-")</f>
        <v>-</v>
      </c>
      <c r="K200" s="46"/>
      <c r="L200" s="41"/>
    </row>
    <row r="201" spans="1:12">
      <c r="A201" s="41"/>
      <c r="B201" s="41"/>
      <c r="C201" s="46"/>
      <c r="D201" s="46"/>
      <c r="E201" s="46"/>
      <c r="F201" s="58"/>
      <c r="G201" s="45"/>
      <c r="H201" s="30">
        <f>Table3[[#This Row],[Gross 
amount]]-Table3[[#This Row],[Net 
amount]]</f>
        <v>0</v>
      </c>
      <c r="I201" s="30">
        <f>IFERROR(G201/(SUMIF(Table1[[VAT rate description ]],Table3[[#This Row],[VAT rate]],Table1[Factor])),G201)</f>
        <v>0</v>
      </c>
      <c r="J201" s="30" t="str">
        <f>IFERROR(IF(VLOOKUP(Table3[[#This Row],[VAT rate]],'VAT rates'!B:E,3,FALSE)="Y",Table3[[#This Row],[Gross 
amount]],"-"),"-")</f>
        <v>-</v>
      </c>
      <c r="K201" s="46"/>
      <c r="L201" s="41"/>
    </row>
    <row r="202" spans="1:12">
      <c r="A202" s="41"/>
      <c r="B202" s="41"/>
      <c r="C202" s="46"/>
      <c r="D202" s="46"/>
      <c r="E202" s="46"/>
      <c r="F202" s="58"/>
      <c r="G202" s="45"/>
      <c r="H202" s="30">
        <f>Table3[[#This Row],[Gross 
amount]]-Table3[[#This Row],[Net 
amount]]</f>
        <v>0</v>
      </c>
      <c r="I202" s="30">
        <f>IFERROR(G202/(SUMIF(Table1[[VAT rate description ]],Table3[[#This Row],[VAT rate]],Table1[Factor])),G202)</f>
        <v>0</v>
      </c>
      <c r="J202" s="30" t="str">
        <f>IFERROR(IF(VLOOKUP(Table3[[#This Row],[VAT rate]],'VAT rates'!B:E,3,FALSE)="Y",Table3[[#This Row],[Gross 
amount]],"-"),"-")</f>
        <v>-</v>
      </c>
      <c r="K202" s="46"/>
      <c r="L202" s="41"/>
    </row>
    <row r="203" spans="1:12">
      <c r="A203" s="41"/>
      <c r="B203" s="41"/>
      <c r="C203" s="46"/>
      <c r="D203" s="46"/>
      <c r="E203" s="46"/>
      <c r="F203" s="58"/>
      <c r="G203" s="45"/>
      <c r="H203" s="30">
        <f>Table3[[#This Row],[Gross 
amount]]-Table3[[#This Row],[Net 
amount]]</f>
        <v>0</v>
      </c>
      <c r="I203" s="30">
        <f>IFERROR(G203/(SUMIF(Table1[[VAT rate description ]],Table3[[#This Row],[VAT rate]],Table1[Factor])),G203)</f>
        <v>0</v>
      </c>
      <c r="J203" s="30" t="str">
        <f>IFERROR(IF(VLOOKUP(Table3[[#This Row],[VAT rate]],'VAT rates'!B:E,3,FALSE)="Y",Table3[[#This Row],[Gross 
amount]],"-"),"-")</f>
        <v>-</v>
      </c>
      <c r="K203" s="46"/>
      <c r="L203" s="41"/>
    </row>
    <row r="204" spans="1:12" ht="39.9" customHeight="1">
      <c r="A204" s="74" t="s">
        <v>119</v>
      </c>
      <c r="B204" s="74"/>
      <c r="C204" s="74"/>
      <c r="D204" s="74"/>
      <c r="E204" s="74"/>
      <c r="F204" s="74"/>
      <c r="G204" s="74"/>
      <c r="H204" s="74"/>
      <c r="I204" s="74"/>
      <c r="J204" s="74"/>
      <c r="K204" s="74"/>
      <c r="L204" s="74"/>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2">
    <dataValidation showInputMessage="1" showErrorMessage="1" sqref="E12" xr:uid="{00000000-0002-0000-0300-000000000000}"/>
    <dataValidation type="date" allowBlank="1" showInputMessage="1" showErrorMessage="1" error="Please enter a valid date" sqref="A12:A203 B19:B203" xr:uid="{ECB81370-F3C4-4146-AAD8-85FA48C4A268}">
      <formula1>36526</formula1>
      <formula2>73050</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'VAT rates'!$B$6:$B$13</xm:f>
          </x14:formula1>
          <xm:sqref>E13:E203</xm:sqref>
        </x14:dataValidation>
        <x14:dataValidation type="list" allowBlank="1" showInputMessage="1" showErrorMessage="1" xr:uid="{00000000-0002-0000-0300-000001000000}">
          <x14:formula1>
            <xm:f>'Quarterly filing codes'!$B$6:$B$8</xm:f>
          </x14:formula1>
          <xm:sqref>F13:F203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L202"/>
  <sheetViews>
    <sheetView showGridLines="0" showOutlineSymbols="0" zoomScaleNormal="100" workbookViewId="0">
      <pane ySplit="11" topLeftCell="A12" activePane="bottomLeft" state="frozen"/>
      <selection pane="bottomLeft" activeCell="G152" sqref="G152"/>
    </sheetView>
  </sheetViews>
  <sheetFormatPr defaultColWidth="9.109375" defaultRowHeight="13.2"/>
  <cols>
    <col min="1" max="1" width="20.6640625" style="21" customWidth="1"/>
    <col min="2" max="2" width="15.6640625" style="21" customWidth="1"/>
    <col min="3" max="4" width="30.6640625" style="21" customWidth="1"/>
    <col min="5" max="5" width="22.6640625" style="21" customWidth="1"/>
    <col min="6" max="6" width="44.88671875" style="35" customWidth="1"/>
    <col min="7" max="9" width="15.6640625" style="35" customWidth="1"/>
    <col min="10" max="10" width="15.6640625" style="21" customWidth="1"/>
    <col min="11" max="11" width="30.6640625" style="21" customWidth="1"/>
    <col min="12" max="12" width="13.44140625" style="21" bestFit="1" customWidth="1"/>
    <col min="13" max="16384" width="9.109375" style="21"/>
  </cols>
  <sheetData>
    <row r="2" spans="1:12" s="20" customFormat="1" ht="17.399999999999999">
      <c r="A2" s="19" t="s">
        <v>78</v>
      </c>
      <c r="B2" s="38"/>
      <c r="C2" s="38"/>
      <c r="D2" s="38"/>
      <c r="E2" s="38"/>
      <c r="F2" s="39"/>
      <c r="G2" s="39"/>
      <c r="H2" s="39"/>
      <c r="I2" s="39"/>
    </row>
    <row r="3" spans="1:12">
      <c r="A3" s="27"/>
      <c r="B3" s="27"/>
      <c r="C3" s="27"/>
      <c r="D3" s="27"/>
      <c r="E3" s="28"/>
      <c r="F3" s="28"/>
      <c r="G3" s="28"/>
      <c r="H3" s="21"/>
      <c r="I3" s="21"/>
    </row>
    <row r="4" spans="1:12">
      <c r="A4" s="40" t="str">
        <f>' VAT filing totals'!A5</f>
        <v xml:space="preserve"> Business name</v>
      </c>
      <c r="B4" s="109" t="str">
        <f>IF(' VAT filing totals'!C5=""," Enter name on VAT filing totals tab",' VAT filing totals'!C5)</f>
        <v xml:space="preserve"> Enter name on VAT filing totals tab</v>
      </c>
      <c r="C4" s="110"/>
      <c r="D4" s="111"/>
      <c r="F4" s="29"/>
      <c r="G4" s="36" t="s">
        <v>79</v>
      </c>
      <c r="H4" s="36" t="s">
        <v>43</v>
      </c>
      <c r="I4" s="36" t="s">
        <v>44</v>
      </c>
      <c r="J4" s="36" t="s">
        <v>45</v>
      </c>
    </row>
    <row r="5" spans="1:12">
      <c r="A5" s="40" t="str">
        <f>' VAT filing totals'!A6</f>
        <v xml:space="preserve"> VAT period from</v>
      </c>
      <c r="B5" s="112" t="str">
        <f>IF(' VAT filing totals'!C6=""," Enter date on VAT filing totals tab",' VAT filing totals'!C6)</f>
        <v xml:space="preserve"> Enter date on VAT filing totals tab</v>
      </c>
      <c r="C5" s="113"/>
      <c r="D5" s="114"/>
      <c r="F5" s="42" t="s">
        <v>46</v>
      </c>
      <c r="G5" s="30">
        <f>(SUMIFS(Table35[VAT 
amount],Table35[VAT rate],'VAT rates'!B13))</f>
        <v>0</v>
      </c>
      <c r="H5" s="30">
        <f>SUM(H13:H201)</f>
        <v>848.57142857142833</v>
      </c>
      <c r="I5" s="30">
        <f>SUM(I13:I201)-SUM(J13:J201)</f>
        <v>9751.4285714285725</v>
      </c>
      <c r="J5" s="30">
        <f>(SUMIFS(Table35[Net 
amount   ],Table35[VAT rate],'VAT rates'!B13))</f>
        <v>0</v>
      </c>
    </row>
    <row r="6" spans="1:12">
      <c r="A6" s="40" t="str">
        <f>' VAT filing totals'!A7</f>
        <v xml:space="preserve"> VAT period to</v>
      </c>
      <c r="B6" s="112" t="str">
        <f>IF(' VAT filing totals'!C7=""," Enter date on VAT filing totals tab",' VAT filing totals'!C7)</f>
        <v xml:space="preserve"> Enter date on VAT filing totals tab</v>
      </c>
      <c r="C6" s="113"/>
      <c r="D6" s="114"/>
      <c r="F6" s="43" t="s">
        <v>47</v>
      </c>
      <c r="G6" s="44">
        <v>2</v>
      </c>
      <c r="H6" s="44">
        <v>4</v>
      </c>
      <c r="I6" s="44">
        <v>7</v>
      </c>
      <c r="J6" s="44">
        <v>9</v>
      </c>
    </row>
    <row r="7" spans="1:12">
      <c r="A7" s="31"/>
      <c r="B7" s="32"/>
      <c r="C7" s="27"/>
      <c r="D7" s="27"/>
      <c r="F7" s="21"/>
      <c r="G7" s="21"/>
      <c r="H7" s="21"/>
      <c r="I7" s="21"/>
    </row>
    <row r="8" spans="1:12">
      <c r="A8" s="12" t="s">
        <v>80</v>
      </c>
      <c r="B8" s="32"/>
      <c r="C8" s="27"/>
      <c r="D8" s="27"/>
      <c r="E8" s="31"/>
      <c r="F8" s="33"/>
      <c r="G8" s="33"/>
      <c r="H8" s="33"/>
      <c r="I8" s="21"/>
    </row>
    <row r="9" spans="1:12">
      <c r="A9" s="12" t="s">
        <v>150</v>
      </c>
      <c r="B9" s="32"/>
      <c r="C9" s="27"/>
      <c r="D9" s="27"/>
      <c r="E9" s="31"/>
      <c r="F9" s="33"/>
      <c r="G9" s="33"/>
      <c r="H9" s="33"/>
      <c r="I9" s="21"/>
    </row>
    <row r="10" spans="1:12" s="22" customFormat="1" ht="13.8">
      <c r="A10" s="47" t="s">
        <v>49</v>
      </c>
      <c r="B10" s="27"/>
      <c r="C10" s="27"/>
      <c r="D10" s="27"/>
      <c r="E10" s="27"/>
      <c r="F10" s="28"/>
      <c r="G10" s="28"/>
      <c r="H10" s="28"/>
      <c r="I10" s="37"/>
    </row>
    <row r="11" spans="1:12" s="26" customFormat="1" ht="29.25" customHeight="1">
      <c r="A11" s="25" t="s">
        <v>50</v>
      </c>
      <c r="B11" s="25" t="s">
        <v>81</v>
      </c>
      <c r="C11" s="25" t="s">
        <v>127</v>
      </c>
      <c r="D11" s="25" t="s">
        <v>52</v>
      </c>
      <c r="E11" s="25" t="s">
        <v>54</v>
      </c>
      <c r="F11" s="25" t="s">
        <v>152</v>
      </c>
      <c r="G11" s="25" t="s">
        <v>55</v>
      </c>
      <c r="H11" s="25" t="s">
        <v>56</v>
      </c>
      <c r="I11" s="25" t="s">
        <v>82</v>
      </c>
      <c r="J11" s="25" t="s">
        <v>58</v>
      </c>
      <c r="K11" s="25" t="s">
        <v>59</v>
      </c>
      <c r="L11" s="85" t="s">
        <v>60</v>
      </c>
    </row>
    <row r="12" spans="1:12">
      <c r="A12" s="81"/>
      <c r="B12" s="77" t="s">
        <v>118</v>
      </c>
      <c r="C12" s="81"/>
      <c r="D12" s="81"/>
      <c r="E12" s="81"/>
      <c r="F12" s="81"/>
      <c r="G12" s="78">
        <f>SUM(G13:G201)</f>
        <v>12200</v>
      </c>
      <c r="H12" s="78">
        <f>SUM(H13:H201)</f>
        <v>848.57142857142833</v>
      </c>
      <c r="I12" s="78">
        <f>SUM(I13:I201)</f>
        <v>11351.428571428572</v>
      </c>
      <c r="J12" s="78">
        <f>SUM(J13:J201)</f>
        <v>1600</v>
      </c>
      <c r="K12" s="81"/>
      <c r="L12" s="81"/>
    </row>
    <row r="13" spans="1:12">
      <c r="A13" s="41">
        <v>45658</v>
      </c>
      <c r="B13" s="41"/>
      <c r="C13" s="46" t="s">
        <v>83</v>
      </c>
      <c r="D13" s="46" t="s">
        <v>62</v>
      </c>
      <c r="E13" s="46" t="s">
        <v>63</v>
      </c>
      <c r="F13" s="58" t="s">
        <v>133</v>
      </c>
      <c r="G13" s="45">
        <v>100</v>
      </c>
      <c r="H13" s="30">
        <f>Table35[[#This Row],[Gross 
amount]]-Table35[[#This Row],[Net 
amount   ]]</f>
        <v>16.666666666666657</v>
      </c>
      <c r="I13" s="30">
        <f>IFERROR(G13/(SUMIF(Table1[[VAT rate description ]],Table35[[#This Row],[VAT rate]],Table1[Factor])),G13)</f>
        <v>83.333333333333343</v>
      </c>
      <c r="J13" s="30" t="str">
        <f>IFERROR(IF(VLOOKUP(Table35[[#This Row],[VAT rate]],'VAT rates'!B:E,3,FALSE)="Y",Table35[[#This Row],[Gross 
amount]],"-"),"-")</f>
        <v>-</v>
      </c>
      <c r="K13" s="46"/>
      <c r="L13" s="41">
        <v>45688</v>
      </c>
    </row>
    <row r="14" spans="1:12">
      <c r="A14" s="41">
        <v>45659</v>
      </c>
      <c r="B14" s="41"/>
      <c r="C14" s="46" t="s">
        <v>84</v>
      </c>
      <c r="D14" s="46" t="s">
        <v>65</v>
      </c>
      <c r="E14" s="46" t="s">
        <v>63</v>
      </c>
      <c r="F14" s="58" t="s">
        <v>134</v>
      </c>
      <c r="G14" s="45">
        <v>200</v>
      </c>
      <c r="H14" s="30">
        <f>Table35[[#This Row],[Gross 
amount]]-Table35[[#This Row],[Net 
amount   ]]</f>
        <v>33.333333333333314</v>
      </c>
      <c r="I14" s="30">
        <f>IFERROR(G14/(SUMIF(Table1[[VAT rate description ]],Table35[[#This Row],[VAT rate]],Table1[Factor])),G14)</f>
        <v>166.66666666666669</v>
      </c>
      <c r="J14" s="30" t="str">
        <f>IFERROR(IF(VLOOKUP(Table35[[#This Row],[VAT rate]],'VAT rates'!B:E,3,FALSE)="Y",Table35[[#This Row],[Gross 
amount]],"-"),"-")</f>
        <v>-</v>
      </c>
      <c r="K14" s="46"/>
      <c r="L14" s="41">
        <v>45688</v>
      </c>
    </row>
    <row r="15" spans="1:12">
      <c r="A15" s="41">
        <v>45660</v>
      </c>
      <c r="B15" s="41"/>
      <c r="C15" s="46" t="s">
        <v>85</v>
      </c>
      <c r="D15" s="46" t="s">
        <v>68</v>
      </c>
      <c r="E15" s="46" t="s">
        <v>63</v>
      </c>
      <c r="F15" s="58" t="s">
        <v>135</v>
      </c>
      <c r="G15" s="45">
        <v>300</v>
      </c>
      <c r="H15" s="30">
        <f>Table35[[#This Row],[Gross 
amount]]-Table35[[#This Row],[Net 
amount   ]]</f>
        <v>50</v>
      </c>
      <c r="I15" s="30">
        <f>IFERROR(G15/(SUMIF(Table1[[VAT rate description ]],Table35[[#This Row],[VAT rate]],Table1[Factor])),G15)</f>
        <v>250</v>
      </c>
      <c r="J15" s="30" t="str">
        <f>IFERROR(IF(VLOOKUP(Table35[[#This Row],[VAT rate]],'VAT rates'!B:E,3,FALSE)="Y",Table35[[#This Row],[Gross 
amount]],"-"),"-")</f>
        <v>-</v>
      </c>
      <c r="K15" s="46"/>
      <c r="L15" s="41">
        <v>45698</v>
      </c>
    </row>
    <row r="16" spans="1:12">
      <c r="A16" s="41">
        <v>45661</v>
      </c>
      <c r="B16" s="41"/>
      <c r="C16" s="46" t="s">
        <v>86</v>
      </c>
      <c r="D16" s="46" t="s">
        <v>71</v>
      </c>
      <c r="E16" s="46" t="s">
        <v>63</v>
      </c>
      <c r="F16" s="58" t="s">
        <v>136</v>
      </c>
      <c r="G16" s="45">
        <v>400</v>
      </c>
      <c r="H16" s="30">
        <f>Table35[[#This Row],[Gross 
amount]]-Table35[[#This Row],[Net 
amount   ]]</f>
        <v>66.666666666666629</v>
      </c>
      <c r="I16" s="30">
        <f>IFERROR(G16/(SUMIF(Table1[[VAT rate description ]],Table35[[#This Row],[VAT rate]],Table1[Factor])),G16)</f>
        <v>333.33333333333337</v>
      </c>
      <c r="J16" s="30" t="str">
        <f>IFERROR(IF(VLOOKUP(Table35[[#This Row],[VAT rate]],'VAT rates'!B:E,3,FALSE)="Y",Table35[[#This Row],[Gross 
amount]],"-"),"-")</f>
        <v>-</v>
      </c>
      <c r="K16" s="46"/>
      <c r="L16" s="41">
        <v>45698</v>
      </c>
    </row>
    <row r="17" spans="1:12">
      <c r="A17" s="41">
        <v>45662</v>
      </c>
      <c r="B17" s="41"/>
      <c r="C17" s="46" t="s">
        <v>87</v>
      </c>
      <c r="D17" s="46" t="s">
        <v>74</v>
      </c>
      <c r="E17" s="46" t="s">
        <v>75</v>
      </c>
      <c r="F17" s="58" t="s">
        <v>137</v>
      </c>
      <c r="G17" s="45">
        <v>500</v>
      </c>
      <c r="H17" s="30">
        <f>Table35[[#This Row],[Gross 
amount]]-Table35[[#This Row],[Net 
amount   ]]</f>
        <v>0</v>
      </c>
      <c r="I17" s="30">
        <f>IFERROR(G17/(SUMIF(Table1[[VAT rate description ]],Table35[[#This Row],[VAT rate]],Table1[Factor])),G17)</f>
        <v>500</v>
      </c>
      <c r="J17" s="30" t="str">
        <f>IFERROR(IF(VLOOKUP(Table35[[#This Row],[VAT rate]],'VAT rates'!B:E,3,FALSE)="Y",Table35[[#This Row],[Gross 
amount]],"-"),"-")</f>
        <v>-</v>
      </c>
      <c r="K17" s="46"/>
      <c r="L17" s="46"/>
    </row>
    <row r="18" spans="1:12">
      <c r="A18" s="41">
        <v>45663</v>
      </c>
      <c r="B18" s="41"/>
      <c r="C18" s="46" t="s">
        <v>88</v>
      </c>
      <c r="D18" s="46" t="s">
        <v>89</v>
      </c>
      <c r="E18" s="46" t="s">
        <v>90</v>
      </c>
      <c r="F18" s="58" t="s">
        <v>138</v>
      </c>
      <c r="G18" s="45">
        <v>600</v>
      </c>
      <c r="H18" s="30">
        <f>Table35[[#This Row],[Gross 
amount]]-Table35[[#This Row],[Net 
amount   ]]</f>
        <v>28.571428571428555</v>
      </c>
      <c r="I18" s="30">
        <f>IFERROR(G18/(SUMIF(Table1[[VAT rate description ]],Table35[[#This Row],[VAT rate]],Table1[Factor])),G18)</f>
        <v>571.42857142857144</v>
      </c>
      <c r="J18" s="30" t="str">
        <f>IFERROR(IF(VLOOKUP(Table35[[#This Row],[VAT rate]],'VAT rates'!B:E,3,FALSE)="Y",Table35[[#This Row],[Gross 
amount]],"-"),"-")</f>
        <v>-</v>
      </c>
      <c r="K18" s="46"/>
      <c r="L18" s="46"/>
    </row>
    <row r="19" spans="1:12">
      <c r="A19" s="41">
        <v>45664</v>
      </c>
      <c r="B19" s="41"/>
      <c r="C19" s="46" t="s">
        <v>91</v>
      </c>
      <c r="D19" s="46" t="s">
        <v>92</v>
      </c>
      <c r="E19" s="46" t="s">
        <v>63</v>
      </c>
      <c r="F19" s="58" t="s">
        <v>139</v>
      </c>
      <c r="G19" s="45">
        <v>700</v>
      </c>
      <c r="H19" s="30">
        <f>Table35[[#This Row],[Gross 
amount]]-Table35[[#This Row],[Net 
amount   ]]</f>
        <v>116.66666666666663</v>
      </c>
      <c r="I19" s="30">
        <f>IFERROR(G19/(SUMIF(Table1[[VAT rate description ]],Table35[[#This Row],[VAT rate]],Table1[Factor])),G19)</f>
        <v>583.33333333333337</v>
      </c>
      <c r="J19" s="30" t="str">
        <f>IFERROR(IF(VLOOKUP(Table35[[#This Row],[VAT rate]],'VAT rates'!B:E,3,FALSE)="Y",Table35[[#This Row],[Gross 
amount]],"-"),"-")</f>
        <v>-</v>
      </c>
      <c r="K19" s="46"/>
      <c r="L19" s="46"/>
    </row>
    <row r="20" spans="1:12">
      <c r="A20" s="41">
        <v>45665</v>
      </c>
      <c r="B20" s="41"/>
      <c r="C20" s="46" t="s">
        <v>93</v>
      </c>
      <c r="D20" s="46" t="s">
        <v>94</v>
      </c>
      <c r="E20" s="46" t="s">
        <v>63</v>
      </c>
      <c r="F20" s="58" t="s">
        <v>140</v>
      </c>
      <c r="G20" s="45">
        <v>800</v>
      </c>
      <c r="H20" s="30">
        <f>Table35[[#This Row],[Gross 
amount]]-Table35[[#This Row],[Net 
amount   ]]</f>
        <v>20</v>
      </c>
      <c r="I20" s="30">
        <v>780</v>
      </c>
      <c r="J20" s="30" t="str">
        <f>IFERROR(IF(VLOOKUP(Table35[[#This Row],[VAT rate]],'VAT rates'!B:E,3,FALSE)="Y",Table35[[#This Row],[Gross 
amount]],"-"),"-")</f>
        <v>-</v>
      </c>
      <c r="K20" s="46"/>
      <c r="L20" s="46"/>
    </row>
    <row r="21" spans="1:12">
      <c r="A21" s="41">
        <v>45666</v>
      </c>
      <c r="B21" s="41"/>
      <c r="C21" s="46" t="s">
        <v>95</v>
      </c>
      <c r="D21" s="46" t="s">
        <v>96</v>
      </c>
      <c r="E21" s="46" t="s">
        <v>72</v>
      </c>
      <c r="F21" s="58" t="s">
        <v>141</v>
      </c>
      <c r="G21" s="45">
        <v>900</v>
      </c>
      <c r="H21" s="30">
        <f>Table35[[#This Row],[Gross 
amount]]-Table35[[#This Row],[Net 
amount   ]]</f>
        <v>100</v>
      </c>
      <c r="I21" s="30">
        <f>IFERROR(G21/(SUMIF(Table1[[VAT rate description ]],Table35[[#This Row],[VAT rate]],Table1[Factor])),G21)</f>
        <v>800</v>
      </c>
      <c r="J21" s="30" t="str">
        <f>IFERROR(IF(VLOOKUP(Table35[[#This Row],[VAT rate]],'VAT rates'!B:E,3,FALSE)="Y",Table35[[#This Row],[Gross 
amount]],"-"),"-")</f>
        <v>-</v>
      </c>
      <c r="K21" s="46"/>
      <c r="L21" s="46"/>
    </row>
    <row r="22" spans="1:12">
      <c r="A22" s="41">
        <v>45667</v>
      </c>
      <c r="B22" s="41"/>
      <c r="C22" s="46" t="s">
        <v>97</v>
      </c>
      <c r="D22" s="46" t="s">
        <v>98</v>
      </c>
      <c r="E22" s="46" t="s">
        <v>99</v>
      </c>
      <c r="F22" s="58" t="s">
        <v>142</v>
      </c>
      <c r="G22" s="45">
        <v>1000</v>
      </c>
      <c r="H22" s="30">
        <f>Table35[[#This Row],[Gross 
amount]]-Table35[[#This Row],[Net 
amount   ]]</f>
        <v>0</v>
      </c>
      <c r="I22" s="30">
        <f>IFERROR(G22/(SUMIF(Table1[[VAT rate description ]],Table35[[#This Row],[VAT rate]],Table1[Factor])),G22)</f>
        <v>1000</v>
      </c>
      <c r="J22" s="30" t="str">
        <f>IFERROR(IF(VLOOKUP(Table35[[#This Row],[VAT rate]],'VAT rates'!B:E,3,FALSE)="Y",Table35[[#This Row],[Gross 
amount]],"-"),"-")</f>
        <v>-</v>
      </c>
      <c r="K22" s="46"/>
      <c r="L22" s="46"/>
    </row>
    <row r="23" spans="1:12">
      <c r="A23" s="41">
        <v>45668</v>
      </c>
      <c r="B23" s="41"/>
      <c r="C23" s="46" t="s">
        <v>100</v>
      </c>
      <c r="D23" s="46" t="s">
        <v>101</v>
      </c>
      <c r="E23" s="46" t="s">
        <v>99</v>
      </c>
      <c r="F23" s="58" t="s">
        <v>143</v>
      </c>
      <c r="G23" s="45">
        <v>1100</v>
      </c>
      <c r="H23" s="30">
        <f>Table35[[#This Row],[Gross 
amount]]-Table35[[#This Row],[Net 
amount   ]]</f>
        <v>0</v>
      </c>
      <c r="I23" s="30">
        <f>IFERROR(G23/(SUMIF(Table1[[VAT rate description ]],Table35[[#This Row],[VAT rate]],Table1[Factor])),G23)</f>
        <v>1100</v>
      </c>
      <c r="J23" s="30" t="str">
        <f>IFERROR(IF(VLOOKUP(Table35[[#This Row],[VAT rate]],'VAT rates'!B:E,3,FALSE)="Y",Table35[[#This Row],[Gross 
amount]],"-"),"-")</f>
        <v>-</v>
      </c>
      <c r="K23" s="46"/>
      <c r="L23" s="46"/>
    </row>
    <row r="24" spans="1:12">
      <c r="A24" s="41">
        <v>45669</v>
      </c>
      <c r="B24" s="41"/>
      <c r="C24" s="46" t="s">
        <v>102</v>
      </c>
      <c r="D24" s="46" t="s">
        <v>103</v>
      </c>
      <c r="E24" s="46" t="s">
        <v>63</v>
      </c>
      <c r="F24" s="58" t="s">
        <v>144</v>
      </c>
      <c r="G24" s="45">
        <v>1200</v>
      </c>
      <c r="H24" s="30">
        <f>Table35[[#This Row],[Gross 
amount]]-Table35[[#This Row],[Net 
amount   ]]</f>
        <v>200</v>
      </c>
      <c r="I24" s="30">
        <f>IFERROR(G24/(SUMIF(Table1[[VAT rate description ]],Table35[[#This Row],[VAT rate]],Table1[Factor])),G24)</f>
        <v>1000</v>
      </c>
      <c r="J24" s="30" t="str">
        <f>IFERROR(IF(VLOOKUP(Table35[[#This Row],[VAT rate]],'VAT rates'!B:E,3,FALSE)="Y",Table35[[#This Row],[Gross 
amount]],"-"),"-")</f>
        <v>-</v>
      </c>
      <c r="K24" s="46"/>
      <c r="L24" s="46"/>
    </row>
    <row r="25" spans="1:12">
      <c r="A25" s="41">
        <v>45670</v>
      </c>
      <c r="B25" s="41"/>
      <c r="C25" s="46" t="s">
        <v>104</v>
      </c>
      <c r="D25" s="46" t="s">
        <v>105</v>
      </c>
      <c r="E25" s="46" t="s">
        <v>69</v>
      </c>
      <c r="F25" s="58" t="s">
        <v>145</v>
      </c>
      <c r="G25" s="45">
        <v>1500</v>
      </c>
      <c r="H25" s="30">
        <f>Table35[[#This Row],[Gross 
amount]]-Table35[[#This Row],[Net 
amount   ]]</f>
        <v>0</v>
      </c>
      <c r="I25" s="30">
        <f>IFERROR(G25/(SUMIF(Table1[[VAT rate description ]],Table35[[#This Row],[VAT rate]],Table1[Factor])),G25)</f>
        <v>1500</v>
      </c>
      <c r="J25" s="30" t="str">
        <f>IFERROR(IF(VLOOKUP(Table35[[#This Row],[VAT rate]],'VAT rates'!B:E,3,FALSE)="Y",Table35[[#This Row],[Gross 
amount]],"-"),"-")</f>
        <v>-</v>
      </c>
      <c r="K25" s="46"/>
      <c r="L25" s="46"/>
    </row>
    <row r="26" spans="1:12">
      <c r="A26" s="41">
        <v>45671</v>
      </c>
      <c r="B26" s="41"/>
      <c r="C26" s="46" t="s">
        <v>76</v>
      </c>
      <c r="D26" s="46" t="s">
        <v>106</v>
      </c>
      <c r="E26" s="46" t="s">
        <v>66</v>
      </c>
      <c r="F26" s="58" t="s">
        <v>146</v>
      </c>
      <c r="G26" s="45">
        <v>1600</v>
      </c>
      <c r="H26" s="30">
        <f>Table35[[#This Row],[Gross 
amount]]-Table35[[#This Row],[Net 
amount   ]]</f>
        <v>0</v>
      </c>
      <c r="I26" s="30">
        <f>IFERROR(G26/(SUMIF(Table1[[VAT rate description ]],Table35[[#This Row],[VAT rate]],Table1[Factor])),G26)</f>
        <v>1600</v>
      </c>
      <c r="J26" s="30">
        <f>IFERROR(IF(VLOOKUP(Table35[[#This Row],[VAT rate]],'VAT rates'!B:E,3,FALSE)="Y",Table35[[#This Row],[Gross 
amount]],"-"),"-")</f>
        <v>1600</v>
      </c>
      <c r="K26" s="46" t="s">
        <v>149</v>
      </c>
      <c r="L26" s="46"/>
    </row>
    <row r="27" spans="1:12">
      <c r="A27" s="41">
        <v>45671</v>
      </c>
      <c r="B27" s="41"/>
      <c r="C27" s="46" t="s">
        <v>76</v>
      </c>
      <c r="D27" s="46" t="s">
        <v>106</v>
      </c>
      <c r="E27" s="46" t="s">
        <v>63</v>
      </c>
      <c r="F27" s="62" t="s">
        <v>153</v>
      </c>
      <c r="G27" s="45">
        <v>1300</v>
      </c>
      <c r="H27" s="30">
        <f>Table35[[#This Row],[Gross 
amount]]-Table35[[#This Row],[Net 
amount   ]]</f>
        <v>216.66666666666652</v>
      </c>
      <c r="I27" s="30">
        <f>IFERROR(G27/(SUMIF(Table1[[VAT rate description ]],Table35[[#This Row],[VAT rate]],Table1[Factor])),G27)</f>
        <v>1083.3333333333335</v>
      </c>
      <c r="J27" s="30" t="str">
        <f>IFERROR(IF(VLOOKUP(Table35[[#This Row],[VAT rate]],'VAT rates'!B:E,3,FALSE)="Y",Table35[[#This Row],[Gross 
amount]],"-"),"-")</f>
        <v>-</v>
      </c>
      <c r="K27" s="46"/>
      <c r="L27" s="46"/>
    </row>
    <row r="28" spans="1:12">
      <c r="A28" s="41"/>
      <c r="B28" s="41"/>
      <c r="C28" s="46"/>
      <c r="D28" s="46"/>
      <c r="E28" s="46"/>
      <c r="F28" s="62"/>
      <c r="G28" s="63"/>
      <c r="H28" s="30">
        <f>Table35[[#This Row],[Gross 
amount]]-Table35[[#This Row],[Net 
amount   ]]</f>
        <v>0</v>
      </c>
      <c r="I28" s="30">
        <f>IFERROR(G28/(SUMIF(Table1[[VAT rate description ]],Table35[[#This Row],[VAT rate]],Table1[Factor])),G28)</f>
        <v>0</v>
      </c>
      <c r="J28" s="30" t="str">
        <f>IFERROR(IF(VLOOKUP(Table35[[#This Row],[VAT rate]],'VAT rates'!B:E,3,FALSE)="Y",Table35[[#This Row],[Gross 
amount]],"-"),"-")</f>
        <v>-</v>
      </c>
      <c r="K28" s="46"/>
      <c r="L28" s="46"/>
    </row>
    <row r="29" spans="1:12">
      <c r="A29" s="41"/>
      <c r="B29" s="41"/>
      <c r="C29" s="46"/>
      <c r="D29" s="46"/>
      <c r="E29" s="46"/>
      <c r="F29" s="62"/>
      <c r="G29" s="63"/>
      <c r="H29" s="30">
        <f>Table35[[#This Row],[Gross 
amount]]-Table35[[#This Row],[Net 
amount   ]]</f>
        <v>0</v>
      </c>
      <c r="I29" s="30">
        <f>IFERROR(G29/(SUMIF(Table1[[VAT rate description ]],Table35[[#This Row],[VAT rate]],Table1[Factor])),G29)</f>
        <v>0</v>
      </c>
      <c r="J29" s="30" t="str">
        <f>IFERROR(IF(VLOOKUP(Table35[[#This Row],[VAT rate]],'VAT rates'!B:E,3,FALSE)="Y",Table35[[#This Row],[Gross 
amount]],"-"),"-")</f>
        <v>-</v>
      </c>
      <c r="K29" s="46"/>
      <c r="L29" s="46"/>
    </row>
    <row r="30" spans="1:12">
      <c r="A30" s="41"/>
      <c r="B30" s="41"/>
      <c r="C30" s="46"/>
      <c r="D30" s="46"/>
      <c r="E30" s="46"/>
      <c r="F30" s="62"/>
      <c r="G30" s="63"/>
      <c r="H30" s="30">
        <f>Table35[[#This Row],[Gross 
amount]]-Table35[[#This Row],[Net 
amount   ]]</f>
        <v>0</v>
      </c>
      <c r="I30" s="30">
        <f>IFERROR(G30/(SUMIF(Table1[[VAT rate description ]],Table35[[#This Row],[VAT rate]],Table1[Factor])),G30)</f>
        <v>0</v>
      </c>
      <c r="J30" s="30" t="str">
        <f>IFERROR(IF(VLOOKUP(Table35[[#This Row],[VAT rate]],'VAT rates'!B:E,3,FALSE)="Y",Table35[[#This Row],[Gross 
amount]],"-"),"-")</f>
        <v>-</v>
      </c>
      <c r="K30" s="46"/>
      <c r="L30" s="46"/>
    </row>
    <row r="31" spans="1:12">
      <c r="A31" s="41"/>
      <c r="B31" s="41"/>
      <c r="C31" s="46"/>
      <c r="D31" s="46"/>
      <c r="E31" s="46"/>
      <c r="F31" s="58"/>
      <c r="G31" s="63"/>
      <c r="H31" s="30">
        <f>Table35[[#This Row],[Gross 
amount]]-Table35[[#This Row],[Net 
amount   ]]</f>
        <v>0</v>
      </c>
      <c r="I31" s="30">
        <f>IFERROR(G31/(SUMIF(Table1[[VAT rate description ]],Table35[[#This Row],[VAT rate]],Table1[Factor])),G31)</f>
        <v>0</v>
      </c>
      <c r="J31" s="30" t="str">
        <f>IFERROR(IF(VLOOKUP(Table35[[#This Row],[VAT rate]],'VAT rates'!B:E,3,FALSE)="Y",Table35[[#This Row],[Gross 
amount]],"-"),"-")</f>
        <v>-</v>
      </c>
      <c r="K31" s="46"/>
      <c r="L31" s="46"/>
    </row>
    <row r="32" spans="1:12">
      <c r="A32" s="41"/>
      <c r="B32" s="41"/>
      <c r="C32" s="46"/>
      <c r="D32" s="46"/>
      <c r="E32" s="46"/>
      <c r="F32" s="62"/>
      <c r="G32" s="63"/>
      <c r="H32" s="30">
        <f>Table35[[#This Row],[Gross 
amount]]-Table35[[#This Row],[Net 
amount   ]]</f>
        <v>0</v>
      </c>
      <c r="I32" s="30">
        <f>IFERROR(G32/(SUMIF(Table1[[VAT rate description ]],Table35[[#This Row],[VAT rate]],Table1[Factor])),G32)</f>
        <v>0</v>
      </c>
      <c r="J32" s="30" t="str">
        <f>IFERROR(IF(VLOOKUP(Table35[[#This Row],[VAT rate]],'VAT rates'!B:E,3,FALSE)="Y",Table35[[#This Row],[Gross 
amount]],"-"),"-")</f>
        <v>-</v>
      </c>
      <c r="K32" s="46"/>
      <c r="L32" s="46"/>
    </row>
    <row r="33" spans="1:12">
      <c r="A33" s="41"/>
      <c r="B33" s="41"/>
      <c r="C33" s="46"/>
      <c r="D33" s="46"/>
      <c r="E33" s="46"/>
      <c r="F33" s="62"/>
      <c r="G33" s="63"/>
      <c r="H33" s="30">
        <f>Table35[[#This Row],[Gross 
amount]]-Table35[[#This Row],[Net 
amount   ]]</f>
        <v>0</v>
      </c>
      <c r="I33" s="30">
        <f>IFERROR(G33/(SUMIF(Table1[[VAT rate description ]],Table35[[#This Row],[VAT rate]],Table1[Factor])),G33)</f>
        <v>0</v>
      </c>
      <c r="J33" s="30" t="str">
        <f>IFERROR(IF(VLOOKUP(Table35[[#This Row],[VAT rate]],'VAT rates'!B:E,3,FALSE)="Y",Table35[[#This Row],[Gross 
amount]],"-"),"-")</f>
        <v>-</v>
      </c>
      <c r="K33" s="46"/>
      <c r="L33" s="46"/>
    </row>
    <row r="34" spans="1:12">
      <c r="A34" s="41"/>
      <c r="B34" s="41"/>
      <c r="C34" s="46"/>
      <c r="D34" s="46"/>
      <c r="E34" s="46"/>
      <c r="F34" s="62"/>
      <c r="G34" s="63"/>
      <c r="H34" s="30">
        <f>Table35[[#This Row],[Gross 
amount]]-Table35[[#This Row],[Net 
amount   ]]</f>
        <v>0</v>
      </c>
      <c r="I34" s="30">
        <f>IFERROR(G34/(SUMIF(Table1[[VAT rate description ]],Table35[[#This Row],[VAT rate]],Table1[Factor])),G34)</f>
        <v>0</v>
      </c>
      <c r="J34" s="30" t="str">
        <f>IFERROR(IF(VLOOKUP(Table35[[#This Row],[VAT rate]],'VAT rates'!B:E,3,FALSE)="Y",Table35[[#This Row],[Gross 
amount]],"-"),"-")</f>
        <v>-</v>
      </c>
      <c r="K34" s="46"/>
      <c r="L34" s="46"/>
    </row>
    <row r="35" spans="1:12">
      <c r="A35" s="41"/>
      <c r="B35" s="41"/>
      <c r="C35" s="46"/>
      <c r="D35" s="46"/>
      <c r="E35" s="46"/>
      <c r="F35" s="62"/>
      <c r="G35" s="63"/>
      <c r="H35" s="30">
        <f>Table35[[#This Row],[Gross 
amount]]-Table35[[#This Row],[Net 
amount   ]]</f>
        <v>0</v>
      </c>
      <c r="I35" s="30">
        <f>IFERROR(G35/(SUMIF(Table1[[VAT rate description ]],Table35[[#This Row],[VAT rate]],Table1[Factor])),G35)</f>
        <v>0</v>
      </c>
      <c r="J35" s="30" t="str">
        <f>IFERROR(IF(VLOOKUP(Table35[[#This Row],[VAT rate]],'VAT rates'!B:E,3,FALSE)="Y",Table35[[#This Row],[Gross 
amount]],"-"),"-")</f>
        <v>-</v>
      </c>
      <c r="K35" s="46"/>
      <c r="L35" s="46"/>
    </row>
    <row r="36" spans="1:12">
      <c r="A36" s="41"/>
      <c r="B36" s="41"/>
      <c r="C36" s="46"/>
      <c r="D36" s="46"/>
      <c r="E36" s="46"/>
      <c r="F36" s="62"/>
      <c r="G36" s="63"/>
      <c r="H36" s="30">
        <f>Table35[[#This Row],[Gross 
amount]]-Table35[[#This Row],[Net 
amount   ]]</f>
        <v>0</v>
      </c>
      <c r="I36" s="30">
        <f>IFERROR(G36/(SUMIF(Table1[[VAT rate description ]],Table35[[#This Row],[VAT rate]],Table1[Factor])),G36)</f>
        <v>0</v>
      </c>
      <c r="J36" s="30" t="str">
        <f>IFERROR(IF(VLOOKUP(Table35[[#This Row],[VAT rate]],'VAT rates'!B:E,3,FALSE)="Y",Table35[[#This Row],[Gross 
amount]],"-"),"-")</f>
        <v>-</v>
      </c>
      <c r="K36" s="46"/>
      <c r="L36" s="46"/>
    </row>
    <row r="37" spans="1:12">
      <c r="A37" s="41"/>
      <c r="B37" s="41"/>
      <c r="C37" s="46"/>
      <c r="D37" s="46"/>
      <c r="E37" s="46"/>
      <c r="F37" s="62"/>
      <c r="G37" s="63"/>
      <c r="H37" s="30">
        <f>Table35[[#This Row],[Gross 
amount]]-Table35[[#This Row],[Net 
amount   ]]</f>
        <v>0</v>
      </c>
      <c r="I37" s="30">
        <f>IFERROR(G37/(SUMIF(Table1[[VAT rate description ]],Table35[[#This Row],[VAT rate]],Table1[Factor])),G37)</f>
        <v>0</v>
      </c>
      <c r="J37" s="30" t="str">
        <f>IFERROR(IF(VLOOKUP(Table35[[#This Row],[VAT rate]],'VAT rates'!B:E,3,FALSE)="Y",Table35[[#This Row],[Gross 
amount]],"-"),"-")</f>
        <v>-</v>
      </c>
      <c r="K37" s="46"/>
      <c r="L37" s="46"/>
    </row>
    <row r="38" spans="1:12">
      <c r="A38" s="41"/>
      <c r="B38" s="41"/>
      <c r="C38" s="46"/>
      <c r="D38" s="46"/>
      <c r="E38" s="46"/>
      <c r="F38" s="62"/>
      <c r="G38" s="63"/>
      <c r="H38" s="30">
        <f>Table35[[#This Row],[Gross 
amount]]-Table35[[#This Row],[Net 
amount   ]]</f>
        <v>0</v>
      </c>
      <c r="I38" s="30">
        <f>IFERROR(G38/(SUMIF(Table1[[VAT rate description ]],Table35[[#This Row],[VAT rate]],Table1[Factor])),G38)</f>
        <v>0</v>
      </c>
      <c r="J38" s="30" t="str">
        <f>IFERROR(IF(VLOOKUP(Table35[[#This Row],[VAT rate]],'VAT rates'!B:E,3,FALSE)="Y",Table35[[#This Row],[Gross 
amount]],"-"),"-")</f>
        <v>-</v>
      </c>
      <c r="K38" s="46"/>
      <c r="L38" s="46"/>
    </row>
    <row r="39" spans="1:12">
      <c r="A39" s="41"/>
      <c r="B39" s="41"/>
      <c r="C39" s="46"/>
      <c r="D39" s="46"/>
      <c r="E39" s="46"/>
      <c r="F39" s="62"/>
      <c r="G39" s="63"/>
      <c r="H39" s="30">
        <f>Table35[[#This Row],[Gross 
amount]]-Table35[[#This Row],[Net 
amount   ]]</f>
        <v>0</v>
      </c>
      <c r="I39" s="30">
        <f>IFERROR(G39/(SUMIF(Table1[[VAT rate description ]],Table35[[#This Row],[VAT rate]],Table1[Factor])),G39)</f>
        <v>0</v>
      </c>
      <c r="J39" s="30" t="str">
        <f>IFERROR(IF(VLOOKUP(Table35[[#This Row],[VAT rate]],'VAT rates'!B:E,3,FALSE)="Y",Table35[[#This Row],[Gross 
amount]],"-"),"-")</f>
        <v>-</v>
      </c>
      <c r="K39" s="46"/>
      <c r="L39" s="46"/>
    </row>
    <row r="40" spans="1:12">
      <c r="A40" s="41"/>
      <c r="B40" s="41"/>
      <c r="C40" s="46"/>
      <c r="D40" s="46"/>
      <c r="E40" s="46"/>
      <c r="F40" s="62"/>
      <c r="G40" s="63"/>
      <c r="H40" s="30">
        <f>Table35[[#This Row],[Gross 
amount]]-Table35[[#This Row],[Net 
amount   ]]</f>
        <v>0</v>
      </c>
      <c r="I40" s="30">
        <f>IFERROR(G40/(SUMIF(Table1[[VAT rate description ]],Table35[[#This Row],[VAT rate]],Table1[Factor])),G40)</f>
        <v>0</v>
      </c>
      <c r="J40" s="30" t="str">
        <f>IFERROR(IF(VLOOKUP(Table35[[#This Row],[VAT rate]],'VAT rates'!B:E,3,FALSE)="Y",Table35[[#This Row],[Gross 
amount]],"-"),"-")</f>
        <v>-</v>
      </c>
      <c r="K40" s="46"/>
      <c r="L40" s="46"/>
    </row>
    <row r="41" spans="1:12">
      <c r="A41" s="41"/>
      <c r="B41" s="41"/>
      <c r="C41" s="46"/>
      <c r="D41" s="46"/>
      <c r="E41" s="46"/>
      <c r="F41" s="62"/>
      <c r="G41" s="63"/>
      <c r="H41" s="30">
        <f>Table35[[#This Row],[Gross 
amount]]-Table35[[#This Row],[Net 
amount   ]]</f>
        <v>0</v>
      </c>
      <c r="I41" s="30">
        <f>IFERROR(G41/(SUMIF(Table1[[VAT rate description ]],Table35[[#This Row],[VAT rate]],Table1[Factor])),G41)</f>
        <v>0</v>
      </c>
      <c r="J41" s="30" t="str">
        <f>IFERROR(IF(VLOOKUP(Table35[[#This Row],[VAT rate]],'VAT rates'!B:E,3,FALSE)="Y",Table35[[#This Row],[Gross 
amount]],"-"),"-")</f>
        <v>-</v>
      </c>
      <c r="K41" s="46"/>
      <c r="L41" s="46"/>
    </row>
    <row r="42" spans="1:12">
      <c r="A42" s="41"/>
      <c r="B42" s="41"/>
      <c r="C42" s="46"/>
      <c r="D42" s="46"/>
      <c r="E42" s="46"/>
      <c r="F42" s="62"/>
      <c r="G42" s="63"/>
      <c r="H42" s="30">
        <f>Table35[[#This Row],[Gross 
amount]]-Table35[[#This Row],[Net 
amount   ]]</f>
        <v>0</v>
      </c>
      <c r="I42" s="30">
        <f>IFERROR(G42/(SUMIF(Table1[[VAT rate description ]],Table35[[#This Row],[VAT rate]],Table1[Factor])),G42)</f>
        <v>0</v>
      </c>
      <c r="J42" s="30" t="str">
        <f>IFERROR(IF(VLOOKUP(Table35[[#This Row],[VAT rate]],'VAT rates'!B:E,3,FALSE)="Y",Table35[[#This Row],[Gross 
amount]],"-"),"-")</f>
        <v>-</v>
      </c>
      <c r="K42" s="46"/>
      <c r="L42" s="46"/>
    </row>
    <row r="43" spans="1:12">
      <c r="A43" s="41"/>
      <c r="B43" s="41"/>
      <c r="C43" s="46"/>
      <c r="D43" s="46"/>
      <c r="E43" s="46"/>
      <c r="F43" s="62"/>
      <c r="G43" s="63"/>
      <c r="H43" s="30">
        <f>Table35[[#This Row],[Gross 
amount]]-Table35[[#This Row],[Net 
amount   ]]</f>
        <v>0</v>
      </c>
      <c r="I43" s="30">
        <f>IFERROR(G43/(SUMIF(Table1[[VAT rate description ]],Table35[[#This Row],[VAT rate]],Table1[Factor])),G43)</f>
        <v>0</v>
      </c>
      <c r="J43" s="30" t="str">
        <f>IFERROR(IF(VLOOKUP(Table35[[#This Row],[VAT rate]],'VAT rates'!B:E,3,FALSE)="Y",Table35[[#This Row],[Gross 
amount]],"-"),"-")</f>
        <v>-</v>
      </c>
      <c r="K43" s="46"/>
      <c r="L43" s="46"/>
    </row>
    <row r="44" spans="1:12">
      <c r="A44" s="41"/>
      <c r="B44" s="41"/>
      <c r="C44" s="46"/>
      <c r="D44" s="46"/>
      <c r="E44" s="46"/>
      <c r="F44" s="62"/>
      <c r="G44" s="63"/>
      <c r="H44" s="30">
        <f>Table35[[#This Row],[Gross 
amount]]-Table35[[#This Row],[Net 
amount   ]]</f>
        <v>0</v>
      </c>
      <c r="I44" s="30">
        <f>IFERROR(G44/(SUMIF(Table1[[VAT rate description ]],Table35[[#This Row],[VAT rate]],Table1[Factor])),G44)</f>
        <v>0</v>
      </c>
      <c r="J44" s="30" t="str">
        <f>IFERROR(IF(VLOOKUP(Table35[[#This Row],[VAT rate]],'VAT rates'!B:E,3,FALSE)="Y",Table35[[#This Row],[Gross 
amount]],"-"),"-")</f>
        <v>-</v>
      </c>
      <c r="K44" s="46"/>
      <c r="L44" s="46"/>
    </row>
    <row r="45" spans="1:12">
      <c r="A45" s="41"/>
      <c r="B45" s="41"/>
      <c r="C45" s="46"/>
      <c r="D45" s="46"/>
      <c r="E45" s="46"/>
      <c r="F45" s="62"/>
      <c r="G45" s="63"/>
      <c r="H45" s="30">
        <f>Table35[[#This Row],[Gross 
amount]]-Table35[[#This Row],[Net 
amount   ]]</f>
        <v>0</v>
      </c>
      <c r="I45" s="30">
        <f>IFERROR(G45/(SUMIF(Table1[[VAT rate description ]],Table35[[#This Row],[VAT rate]],Table1[Factor])),G45)</f>
        <v>0</v>
      </c>
      <c r="J45" s="30" t="str">
        <f>IFERROR(IF(VLOOKUP(Table35[[#This Row],[VAT rate]],'VAT rates'!B:E,3,FALSE)="Y",Table35[[#This Row],[Gross 
amount]],"-"),"-")</f>
        <v>-</v>
      </c>
      <c r="K45" s="46"/>
      <c r="L45" s="46"/>
    </row>
    <row r="46" spans="1:12">
      <c r="A46" s="41"/>
      <c r="B46" s="41"/>
      <c r="C46" s="46"/>
      <c r="D46" s="46"/>
      <c r="E46" s="46"/>
      <c r="F46" s="62"/>
      <c r="G46" s="63"/>
      <c r="H46" s="30">
        <f>Table35[[#This Row],[Gross 
amount]]-Table35[[#This Row],[Net 
amount   ]]</f>
        <v>0</v>
      </c>
      <c r="I46" s="30">
        <f>IFERROR(G46/(SUMIF(Table1[[VAT rate description ]],Table35[[#This Row],[VAT rate]],Table1[Factor])),G46)</f>
        <v>0</v>
      </c>
      <c r="J46" s="30" t="str">
        <f>IFERROR(IF(VLOOKUP(Table35[[#This Row],[VAT rate]],'VAT rates'!B:E,3,FALSE)="Y",Table35[[#This Row],[Gross 
amount]],"-"),"-")</f>
        <v>-</v>
      </c>
      <c r="K46" s="46"/>
      <c r="L46" s="46"/>
    </row>
    <row r="47" spans="1:12">
      <c r="A47" s="41"/>
      <c r="B47" s="41"/>
      <c r="C47" s="46"/>
      <c r="D47" s="46"/>
      <c r="E47" s="46"/>
      <c r="F47" s="62"/>
      <c r="G47" s="63"/>
      <c r="H47" s="30">
        <f>Table35[[#This Row],[Gross 
amount]]-Table35[[#This Row],[Net 
amount   ]]</f>
        <v>0</v>
      </c>
      <c r="I47" s="30">
        <f>IFERROR(G47/(SUMIF(Table1[[VAT rate description ]],Table35[[#This Row],[VAT rate]],Table1[Factor])),G47)</f>
        <v>0</v>
      </c>
      <c r="J47" s="30" t="str">
        <f>IFERROR(IF(VLOOKUP(Table35[[#This Row],[VAT rate]],'VAT rates'!B:E,3,FALSE)="Y",Table35[[#This Row],[Gross 
amount]],"-"),"-")</f>
        <v>-</v>
      </c>
      <c r="K47" s="46"/>
      <c r="L47" s="46"/>
    </row>
    <row r="48" spans="1:12">
      <c r="A48" s="41"/>
      <c r="B48" s="41"/>
      <c r="C48" s="46"/>
      <c r="D48" s="46"/>
      <c r="E48" s="46"/>
      <c r="F48" s="62"/>
      <c r="G48" s="63"/>
      <c r="H48" s="30">
        <f>Table35[[#This Row],[Gross 
amount]]-Table35[[#This Row],[Net 
amount   ]]</f>
        <v>0</v>
      </c>
      <c r="I48" s="30">
        <f>IFERROR(G48/(SUMIF(Table1[[VAT rate description ]],Table35[[#This Row],[VAT rate]],Table1[Factor])),G48)</f>
        <v>0</v>
      </c>
      <c r="J48" s="30" t="str">
        <f>IFERROR(IF(VLOOKUP(Table35[[#This Row],[VAT rate]],'VAT rates'!B:E,3,FALSE)="Y",Table35[[#This Row],[Gross 
amount]],"-"),"-")</f>
        <v>-</v>
      </c>
      <c r="K48" s="46"/>
      <c r="L48" s="46"/>
    </row>
    <row r="49" spans="1:12">
      <c r="A49" s="41"/>
      <c r="B49" s="41"/>
      <c r="C49" s="46"/>
      <c r="D49" s="46"/>
      <c r="E49" s="46"/>
      <c r="F49" s="62"/>
      <c r="G49" s="63"/>
      <c r="H49" s="30">
        <f>Table35[[#This Row],[Gross 
amount]]-Table35[[#This Row],[Net 
amount   ]]</f>
        <v>0</v>
      </c>
      <c r="I49" s="30">
        <f>IFERROR(G49/(SUMIF(Table1[[VAT rate description ]],Table35[[#This Row],[VAT rate]],Table1[Factor])),G49)</f>
        <v>0</v>
      </c>
      <c r="J49" s="30" t="str">
        <f>IFERROR(IF(VLOOKUP(Table35[[#This Row],[VAT rate]],'VAT rates'!B:E,3,FALSE)="Y",Table35[[#This Row],[Gross 
amount]],"-"),"-")</f>
        <v>-</v>
      </c>
      <c r="K49" s="46"/>
      <c r="L49" s="46"/>
    </row>
    <row r="50" spans="1:12">
      <c r="A50" s="41"/>
      <c r="B50" s="41"/>
      <c r="C50" s="46"/>
      <c r="D50" s="46"/>
      <c r="E50" s="46"/>
      <c r="F50" s="62"/>
      <c r="G50" s="63"/>
      <c r="H50" s="30">
        <f>Table35[[#This Row],[Gross 
amount]]-Table35[[#This Row],[Net 
amount   ]]</f>
        <v>0</v>
      </c>
      <c r="I50" s="30">
        <f>IFERROR(G50/(SUMIF(Table1[[VAT rate description ]],Table35[[#This Row],[VAT rate]],Table1[Factor])),G50)</f>
        <v>0</v>
      </c>
      <c r="J50" s="30" t="str">
        <f>IFERROR(IF(VLOOKUP(Table35[[#This Row],[VAT rate]],'VAT rates'!B:E,3,FALSE)="Y",Table35[[#This Row],[Gross 
amount]],"-"),"-")</f>
        <v>-</v>
      </c>
      <c r="K50" s="46"/>
      <c r="L50" s="46"/>
    </row>
    <row r="51" spans="1:12">
      <c r="A51" s="41"/>
      <c r="B51" s="41"/>
      <c r="C51" s="46"/>
      <c r="D51" s="46"/>
      <c r="E51" s="46"/>
      <c r="F51" s="62"/>
      <c r="G51" s="63"/>
      <c r="H51" s="30">
        <f>Table35[[#This Row],[Gross 
amount]]-Table35[[#This Row],[Net 
amount   ]]</f>
        <v>0</v>
      </c>
      <c r="I51" s="30">
        <f>IFERROR(G51/(SUMIF(Table1[[VAT rate description ]],Table35[[#This Row],[VAT rate]],Table1[Factor])),G51)</f>
        <v>0</v>
      </c>
      <c r="J51" s="30" t="str">
        <f>IFERROR(IF(VLOOKUP(Table35[[#This Row],[VAT rate]],'VAT rates'!B:E,3,FALSE)="Y",Table35[[#This Row],[Gross 
amount]],"-"),"-")</f>
        <v>-</v>
      </c>
      <c r="K51" s="46"/>
      <c r="L51" s="46"/>
    </row>
    <row r="52" spans="1:12">
      <c r="A52" s="41"/>
      <c r="B52" s="41"/>
      <c r="C52" s="46"/>
      <c r="D52" s="46"/>
      <c r="E52" s="46"/>
      <c r="F52" s="58"/>
      <c r="G52" s="63"/>
      <c r="H52" s="30">
        <f>Table35[[#This Row],[Gross 
amount]]-Table35[[#This Row],[Net 
amount   ]]</f>
        <v>0</v>
      </c>
      <c r="I52" s="30">
        <f>IFERROR(G52/(SUMIF(Table1[[VAT rate description ]],Table35[[#This Row],[VAT rate]],Table1[Factor])),G52)</f>
        <v>0</v>
      </c>
      <c r="J52" s="30" t="str">
        <f>IFERROR(IF(VLOOKUP(Table35[[#This Row],[VAT rate]],'VAT rates'!B:E,3,FALSE)="Y",Table35[[#This Row],[Gross 
amount]],"-"),"-")</f>
        <v>-</v>
      </c>
      <c r="K52" s="46"/>
      <c r="L52" s="46"/>
    </row>
    <row r="53" spans="1:12">
      <c r="A53" s="41"/>
      <c r="B53" s="41"/>
      <c r="C53" s="46"/>
      <c r="D53" s="46"/>
      <c r="E53" s="46"/>
      <c r="F53" s="62"/>
      <c r="G53" s="63"/>
      <c r="H53" s="30">
        <f>Table35[[#This Row],[Gross 
amount]]-Table35[[#This Row],[Net 
amount   ]]</f>
        <v>0</v>
      </c>
      <c r="I53" s="30">
        <f>IFERROR(G53/(SUMIF(Table1[[VAT rate description ]],Table35[[#This Row],[VAT rate]],Table1[Factor])),G53)</f>
        <v>0</v>
      </c>
      <c r="J53" s="30" t="str">
        <f>IFERROR(IF(VLOOKUP(Table35[[#This Row],[VAT rate]],'VAT rates'!B:E,3,FALSE)="Y",Table35[[#This Row],[Gross 
amount]],"-"),"-")</f>
        <v>-</v>
      </c>
      <c r="K53" s="46"/>
      <c r="L53" s="46"/>
    </row>
    <row r="54" spans="1:12">
      <c r="A54" s="41"/>
      <c r="B54" s="41"/>
      <c r="C54" s="46"/>
      <c r="D54" s="46"/>
      <c r="E54" s="46"/>
      <c r="F54" s="62"/>
      <c r="G54" s="63"/>
      <c r="H54" s="30">
        <f>Table35[[#This Row],[Gross 
amount]]-Table35[[#This Row],[Net 
amount   ]]</f>
        <v>0</v>
      </c>
      <c r="I54" s="30">
        <f>IFERROR(G54/(SUMIF(Table1[[VAT rate description ]],Table35[[#This Row],[VAT rate]],Table1[Factor])),G54)</f>
        <v>0</v>
      </c>
      <c r="J54" s="30" t="str">
        <f>IFERROR(IF(VLOOKUP(Table35[[#This Row],[VAT rate]],'VAT rates'!B:E,3,FALSE)="Y",Table35[[#This Row],[Gross 
amount]],"-"),"-")</f>
        <v>-</v>
      </c>
      <c r="K54" s="46"/>
      <c r="L54" s="46"/>
    </row>
    <row r="55" spans="1:12">
      <c r="A55" s="41"/>
      <c r="B55" s="41"/>
      <c r="C55" s="46"/>
      <c r="D55" s="46"/>
      <c r="E55" s="46"/>
      <c r="F55" s="62"/>
      <c r="G55" s="63"/>
      <c r="H55" s="30">
        <f>Table35[[#This Row],[Gross 
amount]]-Table35[[#This Row],[Net 
amount   ]]</f>
        <v>0</v>
      </c>
      <c r="I55" s="30">
        <f>IFERROR(G55/(SUMIF(Table1[[VAT rate description ]],Table35[[#This Row],[VAT rate]],Table1[Factor])),G55)</f>
        <v>0</v>
      </c>
      <c r="J55" s="30" t="str">
        <f>IFERROR(IF(VLOOKUP(Table35[[#This Row],[VAT rate]],'VAT rates'!B:E,3,FALSE)="Y",Table35[[#This Row],[Gross 
amount]],"-"),"-")</f>
        <v>-</v>
      </c>
      <c r="K55" s="46"/>
      <c r="L55" s="46"/>
    </row>
    <row r="56" spans="1:12">
      <c r="A56" s="41"/>
      <c r="B56" s="41"/>
      <c r="C56" s="46"/>
      <c r="D56" s="46"/>
      <c r="E56" s="46"/>
      <c r="F56" s="62"/>
      <c r="G56" s="63"/>
      <c r="H56" s="30">
        <f>Table35[[#This Row],[Gross 
amount]]-Table35[[#This Row],[Net 
amount   ]]</f>
        <v>0</v>
      </c>
      <c r="I56" s="30">
        <f>IFERROR(G56/(SUMIF(Table1[[VAT rate description ]],Table35[[#This Row],[VAT rate]],Table1[Factor])),G56)</f>
        <v>0</v>
      </c>
      <c r="J56" s="30" t="str">
        <f>IFERROR(IF(VLOOKUP(Table35[[#This Row],[VAT rate]],'VAT rates'!B:E,3,FALSE)="Y",Table35[[#This Row],[Gross 
amount]],"-"),"-")</f>
        <v>-</v>
      </c>
      <c r="K56" s="46"/>
      <c r="L56" s="46"/>
    </row>
    <row r="57" spans="1:12">
      <c r="A57" s="41"/>
      <c r="B57" s="41"/>
      <c r="C57" s="46"/>
      <c r="D57" s="46"/>
      <c r="E57" s="46"/>
      <c r="F57" s="62"/>
      <c r="G57" s="63"/>
      <c r="H57" s="30">
        <f>Table35[[#This Row],[Gross 
amount]]-Table35[[#This Row],[Net 
amount   ]]</f>
        <v>0</v>
      </c>
      <c r="I57" s="30">
        <f>IFERROR(G57/(SUMIF(Table1[[VAT rate description ]],Table35[[#This Row],[VAT rate]],Table1[Factor])),G57)</f>
        <v>0</v>
      </c>
      <c r="J57" s="30" t="str">
        <f>IFERROR(IF(VLOOKUP(Table35[[#This Row],[VAT rate]],'VAT rates'!B:E,3,FALSE)="Y",Table35[[#This Row],[Gross 
amount]],"-"),"-")</f>
        <v>-</v>
      </c>
      <c r="K57" s="46"/>
      <c r="L57" s="46"/>
    </row>
    <row r="58" spans="1:12">
      <c r="A58" s="41"/>
      <c r="B58" s="41"/>
      <c r="C58" s="46"/>
      <c r="D58" s="46"/>
      <c r="E58" s="46"/>
      <c r="F58" s="62"/>
      <c r="G58" s="63"/>
      <c r="H58" s="30">
        <f>Table35[[#This Row],[Gross 
amount]]-Table35[[#This Row],[Net 
amount   ]]</f>
        <v>0</v>
      </c>
      <c r="I58" s="30">
        <f>IFERROR(G58/(SUMIF(Table1[[VAT rate description ]],Table35[[#This Row],[VAT rate]],Table1[Factor])),G58)</f>
        <v>0</v>
      </c>
      <c r="J58" s="30" t="str">
        <f>IFERROR(IF(VLOOKUP(Table35[[#This Row],[VAT rate]],'VAT rates'!B:E,3,FALSE)="Y",Table35[[#This Row],[Gross 
amount]],"-"),"-")</f>
        <v>-</v>
      </c>
      <c r="K58" s="46"/>
      <c r="L58" s="46"/>
    </row>
    <row r="59" spans="1:12">
      <c r="A59" s="41"/>
      <c r="B59" s="41"/>
      <c r="C59" s="46"/>
      <c r="D59" s="46"/>
      <c r="E59" s="46"/>
      <c r="F59" s="62"/>
      <c r="G59" s="63"/>
      <c r="H59" s="30">
        <f>Table35[[#This Row],[Gross 
amount]]-Table35[[#This Row],[Net 
amount   ]]</f>
        <v>0</v>
      </c>
      <c r="I59" s="30">
        <f>IFERROR(G59/(SUMIF(Table1[[VAT rate description ]],Table35[[#This Row],[VAT rate]],Table1[Factor])),G59)</f>
        <v>0</v>
      </c>
      <c r="J59" s="30" t="str">
        <f>IFERROR(IF(VLOOKUP(Table35[[#This Row],[VAT rate]],'VAT rates'!B:E,3,FALSE)="Y",Table35[[#This Row],[Gross 
amount]],"-"),"-")</f>
        <v>-</v>
      </c>
      <c r="K59" s="46"/>
      <c r="L59" s="46"/>
    </row>
    <row r="60" spans="1:12">
      <c r="A60" s="41"/>
      <c r="B60" s="41"/>
      <c r="C60" s="46"/>
      <c r="D60" s="46"/>
      <c r="E60" s="46"/>
      <c r="F60" s="62"/>
      <c r="G60" s="63"/>
      <c r="H60" s="30">
        <f>Table35[[#This Row],[Gross 
amount]]-Table35[[#This Row],[Net 
amount   ]]</f>
        <v>0</v>
      </c>
      <c r="I60" s="30">
        <f>IFERROR(G60/(SUMIF(Table1[[VAT rate description ]],Table35[[#This Row],[VAT rate]],Table1[Factor])),G60)</f>
        <v>0</v>
      </c>
      <c r="J60" s="30" t="str">
        <f>IFERROR(IF(VLOOKUP(Table35[[#This Row],[VAT rate]],'VAT rates'!B:E,3,FALSE)="Y",Table35[[#This Row],[Gross 
amount]],"-"),"-")</f>
        <v>-</v>
      </c>
      <c r="K60" s="46"/>
      <c r="L60" s="46"/>
    </row>
    <row r="61" spans="1:12">
      <c r="A61" s="41"/>
      <c r="B61" s="41"/>
      <c r="C61" s="46"/>
      <c r="D61" s="46"/>
      <c r="E61" s="46"/>
      <c r="F61" s="62"/>
      <c r="G61" s="63"/>
      <c r="H61" s="30">
        <f>Table35[[#This Row],[Gross 
amount]]-Table35[[#This Row],[Net 
amount   ]]</f>
        <v>0</v>
      </c>
      <c r="I61" s="30">
        <f>IFERROR(G61/(SUMIF(Table1[[VAT rate description ]],Table35[[#This Row],[VAT rate]],Table1[Factor])),G61)</f>
        <v>0</v>
      </c>
      <c r="J61" s="30" t="str">
        <f>IFERROR(IF(VLOOKUP(Table35[[#This Row],[VAT rate]],'VAT rates'!B:E,3,FALSE)="Y",Table35[[#This Row],[Gross 
amount]],"-"),"-")</f>
        <v>-</v>
      </c>
      <c r="K61" s="46"/>
      <c r="L61" s="46"/>
    </row>
    <row r="62" spans="1:12">
      <c r="A62" s="41"/>
      <c r="B62" s="41"/>
      <c r="C62" s="46"/>
      <c r="D62" s="46"/>
      <c r="E62" s="46"/>
      <c r="F62" s="62"/>
      <c r="G62" s="63"/>
      <c r="H62" s="30">
        <f>Table35[[#This Row],[Gross 
amount]]-Table35[[#This Row],[Net 
amount   ]]</f>
        <v>0</v>
      </c>
      <c r="I62" s="30">
        <f>IFERROR(G62/(SUMIF(Table1[[VAT rate description ]],Table35[[#This Row],[VAT rate]],Table1[Factor])),G62)</f>
        <v>0</v>
      </c>
      <c r="J62" s="30" t="str">
        <f>IFERROR(IF(VLOOKUP(Table35[[#This Row],[VAT rate]],'VAT rates'!B:E,3,FALSE)="Y",Table35[[#This Row],[Gross 
amount]],"-"),"-")</f>
        <v>-</v>
      </c>
      <c r="K62" s="46"/>
      <c r="L62" s="46"/>
    </row>
    <row r="63" spans="1:12">
      <c r="A63" s="41"/>
      <c r="B63" s="41"/>
      <c r="C63" s="46"/>
      <c r="D63" s="46"/>
      <c r="E63" s="46"/>
      <c r="F63" s="62"/>
      <c r="G63" s="63"/>
      <c r="H63" s="30">
        <f>Table35[[#This Row],[Gross 
amount]]-Table35[[#This Row],[Net 
amount   ]]</f>
        <v>0</v>
      </c>
      <c r="I63" s="30">
        <f>IFERROR(G63/(SUMIF(Table1[[VAT rate description ]],Table35[[#This Row],[VAT rate]],Table1[Factor])),G63)</f>
        <v>0</v>
      </c>
      <c r="J63" s="30" t="str">
        <f>IFERROR(IF(VLOOKUP(Table35[[#This Row],[VAT rate]],'VAT rates'!B:E,3,FALSE)="Y",Table35[[#This Row],[Gross 
amount]],"-"),"-")</f>
        <v>-</v>
      </c>
      <c r="K63" s="46"/>
      <c r="L63" s="46"/>
    </row>
    <row r="64" spans="1:12">
      <c r="A64" s="41"/>
      <c r="B64" s="41"/>
      <c r="C64" s="46"/>
      <c r="D64" s="46"/>
      <c r="E64" s="46"/>
      <c r="F64" s="62"/>
      <c r="G64" s="63"/>
      <c r="H64" s="30">
        <f>Table35[[#This Row],[Gross 
amount]]-Table35[[#This Row],[Net 
amount   ]]</f>
        <v>0</v>
      </c>
      <c r="I64" s="30">
        <f>IFERROR(G64/(SUMIF(Table1[[VAT rate description ]],Table35[[#This Row],[VAT rate]],Table1[Factor])),G64)</f>
        <v>0</v>
      </c>
      <c r="J64" s="30" t="str">
        <f>IFERROR(IF(VLOOKUP(Table35[[#This Row],[VAT rate]],'VAT rates'!B:E,3,FALSE)="Y",Table35[[#This Row],[Gross 
amount]],"-"),"-")</f>
        <v>-</v>
      </c>
      <c r="K64" s="46"/>
      <c r="L64" s="46"/>
    </row>
    <row r="65" spans="1:12">
      <c r="A65" s="41"/>
      <c r="B65" s="41"/>
      <c r="C65" s="46"/>
      <c r="D65" s="46"/>
      <c r="E65" s="46"/>
      <c r="F65" s="62"/>
      <c r="G65" s="63"/>
      <c r="H65" s="30">
        <f>Table35[[#This Row],[Gross 
amount]]-Table35[[#This Row],[Net 
amount   ]]</f>
        <v>0</v>
      </c>
      <c r="I65" s="30">
        <f>IFERROR(G65/(SUMIF(Table1[[VAT rate description ]],Table35[[#This Row],[VAT rate]],Table1[Factor])),G65)</f>
        <v>0</v>
      </c>
      <c r="J65" s="30" t="str">
        <f>IFERROR(IF(VLOOKUP(Table35[[#This Row],[VAT rate]],'VAT rates'!B:E,3,FALSE)="Y",Table35[[#This Row],[Gross 
amount]],"-"),"-")</f>
        <v>-</v>
      </c>
      <c r="K65" s="46"/>
      <c r="L65" s="46"/>
    </row>
    <row r="66" spans="1:12">
      <c r="A66" s="41"/>
      <c r="B66" s="41"/>
      <c r="C66" s="46"/>
      <c r="D66" s="46"/>
      <c r="E66" s="46"/>
      <c r="F66" s="62"/>
      <c r="G66" s="63"/>
      <c r="H66" s="30">
        <f>Table35[[#This Row],[Gross 
amount]]-Table35[[#This Row],[Net 
amount   ]]</f>
        <v>0</v>
      </c>
      <c r="I66" s="30">
        <f>IFERROR(G66/(SUMIF(Table1[[VAT rate description ]],Table35[[#This Row],[VAT rate]],Table1[Factor])),G66)</f>
        <v>0</v>
      </c>
      <c r="J66" s="30" t="str">
        <f>IFERROR(IF(VLOOKUP(Table35[[#This Row],[VAT rate]],'VAT rates'!B:E,3,FALSE)="Y",Table35[[#This Row],[Gross 
amount]],"-"),"-")</f>
        <v>-</v>
      </c>
      <c r="K66" s="46"/>
      <c r="L66" s="46"/>
    </row>
    <row r="67" spans="1:12">
      <c r="A67" s="41"/>
      <c r="B67" s="41"/>
      <c r="C67" s="46"/>
      <c r="D67" s="46"/>
      <c r="E67" s="46"/>
      <c r="F67" s="62"/>
      <c r="G67" s="63"/>
      <c r="H67" s="30">
        <f>Table35[[#This Row],[Gross 
amount]]-Table35[[#This Row],[Net 
amount   ]]</f>
        <v>0</v>
      </c>
      <c r="I67" s="30">
        <f>IFERROR(G67/(SUMIF(Table1[[VAT rate description ]],Table35[[#This Row],[VAT rate]],Table1[Factor])),G67)</f>
        <v>0</v>
      </c>
      <c r="J67" s="30" t="str">
        <f>IFERROR(IF(VLOOKUP(Table35[[#This Row],[VAT rate]],'VAT rates'!B:E,3,FALSE)="Y",Table35[[#This Row],[Gross 
amount]],"-"),"-")</f>
        <v>-</v>
      </c>
      <c r="K67" s="46"/>
      <c r="L67" s="46"/>
    </row>
    <row r="68" spans="1:12">
      <c r="A68" s="41"/>
      <c r="B68" s="41"/>
      <c r="C68" s="46"/>
      <c r="D68" s="46"/>
      <c r="E68" s="46"/>
      <c r="F68" s="62"/>
      <c r="G68" s="63"/>
      <c r="H68" s="30">
        <f>Table35[[#This Row],[Gross 
amount]]-Table35[[#This Row],[Net 
amount   ]]</f>
        <v>0</v>
      </c>
      <c r="I68" s="30">
        <f>IFERROR(G68/(SUMIF(Table1[[VAT rate description ]],Table35[[#This Row],[VAT rate]],Table1[Factor])),G68)</f>
        <v>0</v>
      </c>
      <c r="J68" s="30" t="str">
        <f>IFERROR(IF(VLOOKUP(Table35[[#This Row],[VAT rate]],'VAT rates'!B:E,3,FALSE)="Y",Table35[[#This Row],[Gross 
amount]],"-"),"-")</f>
        <v>-</v>
      </c>
      <c r="K68" s="46"/>
      <c r="L68" s="46"/>
    </row>
    <row r="69" spans="1:12">
      <c r="A69" s="41"/>
      <c r="B69" s="41"/>
      <c r="C69" s="46"/>
      <c r="D69" s="46"/>
      <c r="E69" s="46"/>
      <c r="F69" s="62"/>
      <c r="G69" s="63"/>
      <c r="H69" s="30">
        <f>Table35[[#This Row],[Gross 
amount]]-Table35[[#This Row],[Net 
amount   ]]</f>
        <v>0</v>
      </c>
      <c r="I69" s="30">
        <f>IFERROR(G69/(SUMIF(Table1[[VAT rate description ]],Table35[[#This Row],[VAT rate]],Table1[Factor])),G69)</f>
        <v>0</v>
      </c>
      <c r="J69" s="30" t="str">
        <f>IFERROR(IF(VLOOKUP(Table35[[#This Row],[VAT rate]],'VAT rates'!B:E,3,FALSE)="Y",Table35[[#This Row],[Gross 
amount]],"-"),"-")</f>
        <v>-</v>
      </c>
      <c r="K69" s="46"/>
      <c r="L69" s="46"/>
    </row>
    <row r="70" spans="1:12">
      <c r="A70" s="41"/>
      <c r="B70" s="41"/>
      <c r="C70" s="46"/>
      <c r="D70" s="46"/>
      <c r="E70" s="46"/>
      <c r="F70" s="62"/>
      <c r="G70" s="63"/>
      <c r="H70" s="30">
        <f>Table35[[#This Row],[Gross 
amount]]-Table35[[#This Row],[Net 
amount   ]]</f>
        <v>0</v>
      </c>
      <c r="I70" s="30">
        <f>IFERROR(G70/(SUMIF(Table1[[VAT rate description ]],Table35[[#This Row],[VAT rate]],Table1[Factor])),G70)</f>
        <v>0</v>
      </c>
      <c r="J70" s="30" t="str">
        <f>IFERROR(IF(VLOOKUP(Table35[[#This Row],[VAT rate]],'VAT rates'!B:E,3,FALSE)="Y",Table35[[#This Row],[Gross 
amount]],"-"),"-")</f>
        <v>-</v>
      </c>
      <c r="K70" s="46"/>
      <c r="L70" s="46"/>
    </row>
    <row r="71" spans="1:12">
      <c r="A71" s="41"/>
      <c r="B71" s="41"/>
      <c r="C71" s="46"/>
      <c r="D71" s="46"/>
      <c r="E71" s="46"/>
      <c r="F71" s="62"/>
      <c r="G71" s="63"/>
      <c r="H71" s="30">
        <f>Table35[[#This Row],[Gross 
amount]]-Table35[[#This Row],[Net 
amount   ]]</f>
        <v>0</v>
      </c>
      <c r="I71" s="30">
        <f>IFERROR(G71/(SUMIF(Table1[[VAT rate description ]],Table35[[#This Row],[VAT rate]],Table1[Factor])),G71)</f>
        <v>0</v>
      </c>
      <c r="J71" s="30" t="str">
        <f>IFERROR(IF(VLOOKUP(Table35[[#This Row],[VAT rate]],'VAT rates'!B:E,3,FALSE)="Y",Table35[[#This Row],[Gross 
amount]],"-"),"-")</f>
        <v>-</v>
      </c>
      <c r="K71" s="46"/>
      <c r="L71" s="46"/>
    </row>
    <row r="72" spans="1:12">
      <c r="A72" s="41"/>
      <c r="B72" s="41"/>
      <c r="C72" s="46"/>
      <c r="D72" s="46"/>
      <c r="E72" s="46"/>
      <c r="F72" s="62"/>
      <c r="G72" s="63"/>
      <c r="H72" s="30">
        <f>Table35[[#This Row],[Gross 
amount]]-Table35[[#This Row],[Net 
amount   ]]</f>
        <v>0</v>
      </c>
      <c r="I72" s="30">
        <f>IFERROR(G72/(SUMIF(Table1[[VAT rate description ]],Table35[[#This Row],[VAT rate]],Table1[Factor])),G72)</f>
        <v>0</v>
      </c>
      <c r="J72" s="30" t="str">
        <f>IFERROR(IF(VLOOKUP(Table35[[#This Row],[VAT rate]],'VAT rates'!B:E,3,FALSE)="Y",Table35[[#This Row],[Gross 
amount]],"-"),"-")</f>
        <v>-</v>
      </c>
      <c r="K72" s="46"/>
      <c r="L72" s="46"/>
    </row>
    <row r="73" spans="1:12">
      <c r="A73" s="41"/>
      <c r="B73" s="41"/>
      <c r="C73" s="46"/>
      <c r="D73" s="46"/>
      <c r="E73" s="46"/>
      <c r="F73" s="58"/>
      <c r="G73" s="63"/>
      <c r="H73" s="30">
        <f>Table35[[#This Row],[Gross 
amount]]-Table35[[#This Row],[Net 
amount   ]]</f>
        <v>0</v>
      </c>
      <c r="I73" s="30">
        <f>IFERROR(G73/(SUMIF(Table1[[VAT rate description ]],Table35[[#This Row],[VAT rate]],Table1[Factor])),G73)</f>
        <v>0</v>
      </c>
      <c r="J73" s="30" t="str">
        <f>IFERROR(IF(VLOOKUP(Table35[[#This Row],[VAT rate]],'VAT rates'!B:E,3,FALSE)="Y",Table35[[#This Row],[Gross 
amount]],"-"),"-")</f>
        <v>-</v>
      </c>
      <c r="K73" s="46"/>
      <c r="L73" s="46"/>
    </row>
    <row r="74" spans="1:12">
      <c r="A74" s="41"/>
      <c r="B74" s="41"/>
      <c r="C74" s="46"/>
      <c r="D74" s="46"/>
      <c r="E74" s="46"/>
      <c r="F74" s="62"/>
      <c r="G74" s="63"/>
      <c r="H74" s="30">
        <f>Table35[[#This Row],[Gross 
amount]]-Table35[[#This Row],[Net 
amount   ]]</f>
        <v>0</v>
      </c>
      <c r="I74" s="30">
        <f>IFERROR(G74/(SUMIF(Table1[[VAT rate description ]],Table35[[#This Row],[VAT rate]],Table1[Factor])),G74)</f>
        <v>0</v>
      </c>
      <c r="J74" s="30" t="str">
        <f>IFERROR(IF(VLOOKUP(Table35[[#This Row],[VAT rate]],'VAT rates'!B:E,3,FALSE)="Y",Table35[[#This Row],[Gross 
amount]],"-"),"-")</f>
        <v>-</v>
      </c>
      <c r="K74" s="46"/>
      <c r="L74" s="46"/>
    </row>
    <row r="75" spans="1:12">
      <c r="A75" s="41"/>
      <c r="B75" s="41"/>
      <c r="C75" s="46"/>
      <c r="D75" s="46"/>
      <c r="E75" s="46"/>
      <c r="F75" s="62"/>
      <c r="G75" s="63"/>
      <c r="H75" s="30">
        <f>Table35[[#This Row],[Gross 
amount]]-Table35[[#This Row],[Net 
amount   ]]</f>
        <v>0</v>
      </c>
      <c r="I75" s="30">
        <f>IFERROR(G75/(SUMIF(Table1[[VAT rate description ]],Table35[[#This Row],[VAT rate]],Table1[Factor])),G75)</f>
        <v>0</v>
      </c>
      <c r="J75" s="30" t="str">
        <f>IFERROR(IF(VLOOKUP(Table35[[#This Row],[VAT rate]],'VAT rates'!B:E,3,FALSE)="Y",Table35[[#This Row],[Gross 
amount]],"-"),"-")</f>
        <v>-</v>
      </c>
      <c r="K75" s="46"/>
      <c r="L75" s="46"/>
    </row>
    <row r="76" spans="1:12">
      <c r="A76" s="41"/>
      <c r="B76" s="41"/>
      <c r="C76" s="46"/>
      <c r="D76" s="46"/>
      <c r="E76" s="46"/>
      <c r="F76" s="62"/>
      <c r="G76" s="63"/>
      <c r="H76" s="30">
        <f>Table35[[#This Row],[Gross 
amount]]-Table35[[#This Row],[Net 
amount   ]]</f>
        <v>0</v>
      </c>
      <c r="I76" s="30">
        <f>IFERROR(G76/(SUMIF(Table1[[VAT rate description ]],Table35[[#This Row],[VAT rate]],Table1[Factor])),G76)</f>
        <v>0</v>
      </c>
      <c r="J76" s="30" t="str">
        <f>IFERROR(IF(VLOOKUP(Table35[[#This Row],[VAT rate]],'VAT rates'!B:E,3,FALSE)="Y",Table35[[#This Row],[Gross 
amount]],"-"),"-")</f>
        <v>-</v>
      </c>
      <c r="K76" s="46"/>
      <c r="L76" s="46"/>
    </row>
    <row r="77" spans="1:12">
      <c r="A77" s="41"/>
      <c r="B77" s="41"/>
      <c r="C77" s="46"/>
      <c r="D77" s="46"/>
      <c r="E77" s="46"/>
      <c r="F77" s="62"/>
      <c r="G77" s="63"/>
      <c r="H77" s="30">
        <f>Table35[[#This Row],[Gross 
amount]]-Table35[[#This Row],[Net 
amount   ]]</f>
        <v>0</v>
      </c>
      <c r="I77" s="30">
        <f>IFERROR(G77/(SUMIF(Table1[[VAT rate description ]],Table35[[#This Row],[VAT rate]],Table1[Factor])),G77)</f>
        <v>0</v>
      </c>
      <c r="J77" s="30" t="str">
        <f>IFERROR(IF(VLOOKUP(Table35[[#This Row],[VAT rate]],'VAT rates'!B:E,3,FALSE)="Y",Table35[[#This Row],[Gross 
amount]],"-"),"-")</f>
        <v>-</v>
      </c>
      <c r="K77" s="46"/>
      <c r="L77" s="46"/>
    </row>
    <row r="78" spans="1:12">
      <c r="A78" s="41"/>
      <c r="B78" s="41"/>
      <c r="C78" s="46"/>
      <c r="D78" s="46"/>
      <c r="E78" s="46"/>
      <c r="F78" s="62"/>
      <c r="G78" s="63"/>
      <c r="H78" s="30">
        <f>Table35[[#This Row],[Gross 
amount]]-Table35[[#This Row],[Net 
amount   ]]</f>
        <v>0</v>
      </c>
      <c r="I78" s="30">
        <f>IFERROR(G78/(SUMIF(Table1[[VAT rate description ]],Table35[[#This Row],[VAT rate]],Table1[Factor])),G78)</f>
        <v>0</v>
      </c>
      <c r="J78" s="30" t="str">
        <f>IFERROR(IF(VLOOKUP(Table35[[#This Row],[VAT rate]],'VAT rates'!B:E,3,FALSE)="Y",Table35[[#This Row],[Gross 
amount]],"-"),"-")</f>
        <v>-</v>
      </c>
      <c r="K78" s="46"/>
      <c r="L78" s="46"/>
    </row>
    <row r="79" spans="1:12">
      <c r="A79" s="41"/>
      <c r="B79" s="41"/>
      <c r="C79" s="46"/>
      <c r="D79" s="46"/>
      <c r="E79" s="46"/>
      <c r="F79" s="62"/>
      <c r="G79" s="63"/>
      <c r="H79" s="30">
        <f>Table35[[#This Row],[Gross 
amount]]-Table35[[#This Row],[Net 
amount   ]]</f>
        <v>0</v>
      </c>
      <c r="I79" s="30">
        <f>IFERROR(G79/(SUMIF(Table1[[VAT rate description ]],Table35[[#This Row],[VAT rate]],Table1[Factor])),G79)</f>
        <v>0</v>
      </c>
      <c r="J79" s="30" t="str">
        <f>IFERROR(IF(VLOOKUP(Table35[[#This Row],[VAT rate]],'VAT rates'!B:E,3,FALSE)="Y",Table35[[#This Row],[Gross 
amount]],"-"),"-")</f>
        <v>-</v>
      </c>
      <c r="K79" s="46"/>
      <c r="L79" s="46"/>
    </row>
    <row r="80" spans="1:12">
      <c r="A80" s="41"/>
      <c r="B80" s="41"/>
      <c r="C80" s="46"/>
      <c r="D80" s="46"/>
      <c r="E80" s="46"/>
      <c r="F80" s="62"/>
      <c r="G80" s="63"/>
      <c r="H80" s="30">
        <f>Table35[[#This Row],[Gross 
amount]]-Table35[[#This Row],[Net 
amount   ]]</f>
        <v>0</v>
      </c>
      <c r="I80" s="30">
        <f>IFERROR(G80/(SUMIF(Table1[[VAT rate description ]],Table35[[#This Row],[VAT rate]],Table1[Factor])),G80)</f>
        <v>0</v>
      </c>
      <c r="J80" s="30" t="str">
        <f>IFERROR(IF(VLOOKUP(Table35[[#This Row],[VAT rate]],'VAT rates'!B:E,3,FALSE)="Y",Table35[[#This Row],[Gross 
amount]],"-"),"-")</f>
        <v>-</v>
      </c>
      <c r="K80" s="46"/>
      <c r="L80" s="46"/>
    </row>
    <row r="81" spans="1:12">
      <c r="A81" s="41"/>
      <c r="B81" s="41"/>
      <c r="C81" s="46"/>
      <c r="D81" s="46"/>
      <c r="E81" s="46"/>
      <c r="F81" s="62"/>
      <c r="G81" s="63"/>
      <c r="H81" s="30">
        <f>Table35[[#This Row],[Gross 
amount]]-Table35[[#This Row],[Net 
amount   ]]</f>
        <v>0</v>
      </c>
      <c r="I81" s="30">
        <f>IFERROR(G81/(SUMIF(Table1[[VAT rate description ]],Table35[[#This Row],[VAT rate]],Table1[Factor])),G81)</f>
        <v>0</v>
      </c>
      <c r="J81" s="30" t="str">
        <f>IFERROR(IF(VLOOKUP(Table35[[#This Row],[VAT rate]],'VAT rates'!B:E,3,FALSE)="Y",Table35[[#This Row],[Gross 
amount]],"-"),"-")</f>
        <v>-</v>
      </c>
      <c r="K81" s="46"/>
      <c r="L81" s="46"/>
    </row>
    <row r="82" spans="1:12">
      <c r="A82" s="41"/>
      <c r="B82" s="41"/>
      <c r="C82" s="46"/>
      <c r="D82" s="46"/>
      <c r="E82" s="46"/>
      <c r="F82" s="62"/>
      <c r="G82" s="63"/>
      <c r="H82" s="30">
        <f>Table35[[#This Row],[Gross 
amount]]-Table35[[#This Row],[Net 
amount   ]]</f>
        <v>0</v>
      </c>
      <c r="I82" s="30">
        <f>IFERROR(G82/(SUMIF(Table1[[VAT rate description ]],Table35[[#This Row],[VAT rate]],Table1[Factor])),G82)</f>
        <v>0</v>
      </c>
      <c r="J82" s="30" t="str">
        <f>IFERROR(IF(VLOOKUP(Table35[[#This Row],[VAT rate]],'VAT rates'!B:E,3,FALSE)="Y",Table35[[#This Row],[Gross 
amount]],"-"),"-")</f>
        <v>-</v>
      </c>
      <c r="K82" s="46"/>
      <c r="L82" s="46"/>
    </row>
    <row r="83" spans="1:12">
      <c r="A83" s="41"/>
      <c r="B83" s="41"/>
      <c r="C83" s="46"/>
      <c r="D83" s="46"/>
      <c r="E83" s="46"/>
      <c r="F83" s="62"/>
      <c r="G83" s="63"/>
      <c r="H83" s="30">
        <f>Table35[[#This Row],[Gross 
amount]]-Table35[[#This Row],[Net 
amount   ]]</f>
        <v>0</v>
      </c>
      <c r="I83" s="30">
        <f>IFERROR(G83/(SUMIF(Table1[[VAT rate description ]],Table35[[#This Row],[VAT rate]],Table1[Factor])),G83)</f>
        <v>0</v>
      </c>
      <c r="J83" s="30" t="str">
        <f>IFERROR(IF(VLOOKUP(Table35[[#This Row],[VAT rate]],'VAT rates'!B:E,3,FALSE)="Y",Table35[[#This Row],[Gross 
amount]],"-"),"-")</f>
        <v>-</v>
      </c>
      <c r="K83" s="46"/>
      <c r="L83" s="46"/>
    </row>
    <row r="84" spans="1:12">
      <c r="A84" s="41"/>
      <c r="B84" s="41"/>
      <c r="C84" s="46"/>
      <c r="D84" s="46"/>
      <c r="E84" s="46"/>
      <c r="F84" s="62"/>
      <c r="G84" s="63"/>
      <c r="H84" s="30">
        <f>Table35[[#This Row],[Gross 
amount]]-Table35[[#This Row],[Net 
amount   ]]</f>
        <v>0</v>
      </c>
      <c r="I84" s="30">
        <f>IFERROR(G84/(SUMIF(Table1[[VAT rate description ]],Table35[[#This Row],[VAT rate]],Table1[Factor])),G84)</f>
        <v>0</v>
      </c>
      <c r="J84" s="30" t="str">
        <f>IFERROR(IF(VLOOKUP(Table35[[#This Row],[VAT rate]],'VAT rates'!B:E,3,FALSE)="Y",Table35[[#This Row],[Gross 
amount]],"-"),"-")</f>
        <v>-</v>
      </c>
      <c r="K84" s="46"/>
      <c r="L84" s="46"/>
    </row>
    <row r="85" spans="1:12">
      <c r="A85" s="41"/>
      <c r="B85" s="41"/>
      <c r="C85" s="46"/>
      <c r="D85" s="46"/>
      <c r="E85" s="46"/>
      <c r="F85" s="62"/>
      <c r="G85" s="63"/>
      <c r="H85" s="30">
        <f>Table35[[#This Row],[Gross 
amount]]-Table35[[#This Row],[Net 
amount   ]]</f>
        <v>0</v>
      </c>
      <c r="I85" s="30">
        <f>IFERROR(G85/(SUMIF(Table1[[VAT rate description ]],Table35[[#This Row],[VAT rate]],Table1[Factor])),G85)</f>
        <v>0</v>
      </c>
      <c r="J85" s="30" t="str">
        <f>IFERROR(IF(VLOOKUP(Table35[[#This Row],[VAT rate]],'VAT rates'!B:E,3,FALSE)="Y",Table35[[#This Row],[Gross 
amount]],"-"),"-")</f>
        <v>-</v>
      </c>
      <c r="K85" s="46"/>
      <c r="L85" s="46"/>
    </row>
    <row r="86" spans="1:12">
      <c r="A86" s="41"/>
      <c r="B86" s="41"/>
      <c r="C86" s="46"/>
      <c r="D86" s="46"/>
      <c r="E86" s="46"/>
      <c r="F86" s="62"/>
      <c r="G86" s="63"/>
      <c r="H86" s="30">
        <f>Table35[[#This Row],[Gross 
amount]]-Table35[[#This Row],[Net 
amount   ]]</f>
        <v>0</v>
      </c>
      <c r="I86" s="30">
        <f>IFERROR(G86/(SUMIF(Table1[[VAT rate description ]],Table35[[#This Row],[VAT rate]],Table1[Factor])),G86)</f>
        <v>0</v>
      </c>
      <c r="J86" s="30" t="str">
        <f>IFERROR(IF(VLOOKUP(Table35[[#This Row],[VAT rate]],'VAT rates'!B:E,3,FALSE)="Y",Table35[[#This Row],[Gross 
amount]],"-"),"-")</f>
        <v>-</v>
      </c>
      <c r="K86" s="46"/>
      <c r="L86" s="46"/>
    </row>
    <row r="87" spans="1:12">
      <c r="A87" s="41"/>
      <c r="B87" s="41"/>
      <c r="C87" s="46"/>
      <c r="D87" s="46"/>
      <c r="E87" s="46"/>
      <c r="F87" s="62"/>
      <c r="G87" s="63"/>
      <c r="H87" s="30">
        <f>Table35[[#This Row],[Gross 
amount]]-Table35[[#This Row],[Net 
amount   ]]</f>
        <v>0</v>
      </c>
      <c r="I87" s="30">
        <f>IFERROR(G87/(SUMIF(Table1[[VAT rate description ]],Table35[[#This Row],[VAT rate]],Table1[Factor])),G87)</f>
        <v>0</v>
      </c>
      <c r="J87" s="30" t="str">
        <f>IFERROR(IF(VLOOKUP(Table35[[#This Row],[VAT rate]],'VAT rates'!B:E,3,FALSE)="Y",Table35[[#This Row],[Gross 
amount]],"-"),"-")</f>
        <v>-</v>
      </c>
      <c r="K87" s="46"/>
      <c r="L87" s="46"/>
    </row>
    <row r="88" spans="1:12">
      <c r="A88" s="41"/>
      <c r="B88" s="41"/>
      <c r="C88" s="46"/>
      <c r="D88" s="46"/>
      <c r="E88" s="46"/>
      <c r="F88" s="62"/>
      <c r="G88" s="63"/>
      <c r="H88" s="30">
        <f>Table35[[#This Row],[Gross 
amount]]-Table35[[#This Row],[Net 
amount   ]]</f>
        <v>0</v>
      </c>
      <c r="I88" s="30">
        <f>IFERROR(G88/(SUMIF(Table1[[VAT rate description ]],Table35[[#This Row],[VAT rate]],Table1[Factor])),G88)</f>
        <v>0</v>
      </c>
      <c r="J88" s="30" t="str">
        <f>IFERROR(IF(VLOOKUP(Table35[[#This Row],[VAT rate]],'VAT rates'!B:E,3,FALSE)="Y",Table35[[#This Row],[Gross 
amount]],"-"),"-")</f>
        <v>-</v>
      </c>
      <c r="K88" s="46"/>
      <c r="L88" s="46"/>
    </row>
    <row r="89" spans="1:12">
      <c r="A89" s="41"/>
      <c r="B89" s="41"/>
      <c r="C89" s="46"/>
      <c r="D89" s="46"/>
      <c r="E89" s="46"/>
      <c r="F89" s="62"/>
      <c r="G89" s="63"/>
      <c r="H89" s="30">
        <f>Table35[[#This Row],[Gross 
amount]]-Table35[[#This Row],[Net 
amount   ]]</f>
        <v>0</v>
      </c>
      <c r="I89" s="30">
        <f>IFERROR(G89/(SUMIF(Table1[[VAT rate description ]],Table35[[#This Row],[VAT rate]],Table1[Factor])),G89)</f>
        <v>0</v>
      </c>
      <c r="J89" s="30" t="str">
        <f>IFERROR(IF(VLOOKUP(Table35[[#This Row],[VAT rate]],'VAT rates'!B:E,3,FALSE)="Y",Table35[[#This Row],[Gross 
amount]],"-"),"-")</f>
        <v>-</v>
      </c>
      <c r="K89" s="46"/>
      <c r="L89" s="46"/>
    </row>
    <row r="90" spans="1:12">
      <c r="A90" s="41"/>
      <c r="B90" s="41"/>
      <c r="C90" s="46"/>
      <c r="D90" s="46"/>
      <c r="E90" s="46"/>
      <c r="F90" s="62"/>
      <c r="G90" s="63"/>
      <c r="H90" s="30">
        <f>Table35[[#This Row],[Gross 
amount]]-Table35[[#This Row],[Net 
amount   ]]</f>
        <v>0</v>
      </c>
      <c r="I90" s="30">
        <f>IFERROR(G90/(SUMIF(Table1[[VAT rate description ]],Table35[[#This Row],[VAT rate]],Table1[Factor])),G90)</f>
        <v>0</v>
      </c>
      <c r="J90" s="30" t="str">
        <f>IFERROR(IF(VLOOKUP(Table35[[#This Row],[VAT rate]],'VAT rates'!B:E,3,FALSE)="Y",Table35[[#This Row],[Gross 
amount]],"-"),"-")</f>
        <v>-</v>
      </c>
      <c r="K90" s="46"/>
      <c r="L90" s="46"/>
    </row>
    <row r="91" spans="1:12">
      <c r="A91" s="41"/>
      <c r="B91" s="41"/>
      <c r="C91" s="46"/>
      <c r="D91" s="46"/>
      <c r="E91" s="46"/>
      <c r="F91" s="62"/>
      <c r="G91" s="63"/>
      <c r="H91" s="30">
        <f>Table35[[#This Row],[Gross 
amount]]-Table35[[#This Row],[Net 
amount   ]]</f>
        <v>0</v>
      </c>
      <c r="I91" s="30">
        <f>IFERROR(G91/(SUMIF(Table1[[VAT rate description ]],Table35[[#This Row],[VAT rate]],Table1[Factor])),G91)</f>
        <v>0</v>
      </c>
      <c r="J91" s="30" t="str">
        <f>IFERROR(IF(VLOOKUP(Table35[[#This Row],[VAT rate]],'VAT rates'!B:E,3,FALSE)="Y",Table35[[#This Row],[Gross 
amount]],"-"),"-")</f>
        <v>-</v>
      </c>
      <c r="K91" s="46"/>
      <c r="L91" s="46"/>
    </row>
    <row r="92" spans="1:12">
      <c r="A92" s="41"/>
      <c r="B92" s="41"/>
      <c r="C92" s="46"/>
      <c r="D92" s="46"/>
      <c r="E92" s="46"/>
      <c r="F92" s="62"/>
      <c r="G92" s="63"/>
      <c r="H92" s="30">
        <f>Table35[[#This Row],[Gross 
amount]]-Table35[[#This Row],[Net 
amount   ]]</f>
        <v>0</v>
      </c>
      <c r="I92" s="30">
        <f>IFERROR(G92/(SUMIF(Table1[[VAT rate description ]],Table35[[#This Row],[VAT rate]],Table1[Factor])),G92)</f>
        <v>0</v>
      </c>
      <c r="J92" s="30" t="str">
        <f>IFERROR(IF(VLOOKUP(Table35[[#This Row],[VAT rate]],'VAT rates'!B:E,3,FALSE)="Y",Table35[[#This Row],[Gross 
amount]],"-"),"-")</f>
        <v>-</v>
      </c>
      <c r="K92" s="46"/>
      <c r="L92" s="46"/>
    </row>
    <row r="93" spans="1:12">
      <c r="A93" s="41"/>
      <c r="B93" s="41"/>
      <c r="C93" s="46"/>
      <c r="D93" s="46"/>
      <c r="E93" s="46"/>
      <c r="F93" s="62"/>
      <c r="G93" s="63"/>
      <c r="H93" s="30">
        <f>Table35[[#This Row],[Gross 
amount]]-Table35[[#This Row],[Net 
amount   ]]</f>
        <v>0</v>
      </c>
      <c r="I93" s="30">
        <f>IFERROR(G93/(SUMIF(Table1[[VAT rate description ]],Table35[[#This Row],[VAT rate]],Table1[Factor])),G93)</f>
        <v>0</v>
      </c>
      <c r="J93" s="30" t="str">
        <f>IFERROR(IF(VLOOKUP(Table35[[#This Row],[VAT rate]],'VAT rates'!B:E,3,FALSE)="Y",Table35[[#This Row],[Gross 
amount]],"-"),"-")</f>
        <v>-</v>
      </c>
      <c r="K93" s="46"/>
      <c r="L93" s="46"/>
    </row>
    <row r="94" spans="1:12">
      <c r="A94" s="41"/>
      <c r="B94" s="41"/>
      <c r="C94" s="46"/>
      <c r="D94" s="46"/>
      <c r="E94" s="46"/>
      <c r="F94" s="58"/>
      <c r="G94" s="63"/>
      <c r="H94" s="30">
        <f>Table35[[#This Row],[Gross 
amount]]-Table35[[#This Row],[Net 
amount   ]]</f>
        <v>0</v>
      </c>
      <c r="I94" s="30">
        <f>IFERROR(G94/(SUMIF(Table1[[VAT rate description ]],Table35[[#This Row],[VAT rate]],Table1[Factor])),G94)</f>
        <v>0</v>
      </c>
      <c r="J94" s="30" t="str">
        <f>IFERROR(IF(VLOOKUP(Table35[[#This Row],[VAT rate]],'VAT rates'!B:E,3,FALSE)="Y",Table35[[#This Row],[Gross 
amount]],"-"),"-")</f>
        <v>-</v>
      </c>
      <c r="K94" s="46"/>
      <c r="L94" s="46"/>
    </row>
    <row r="95" spans="1:12">
      <c r="A95" s="41"/>
      <c r="B95" s="41"/>
      <c r="C95" s="46"/>
      <c r="D95" s="46"/>
      <c r="E95" s="46"/>
      <c r="F95" s="62"/>
      <c r="G95" s="63"/>
      <c r="H95" s="30">
        <f>Table35[[#This Row],[Gross 
amount]]-Table35[[#This Row],[Net 
amount   ]]</f>
        <v>0</v>
      </c>
      <c r="I95" s="30">
        <f>IFERROR(G95/(SUMIF(Table1[[VAT rate description ]],Table35[[#This Row],[VAT rate]],Table1[Factor])),G95)</f>
        <v>0</v>
      </c>
      <c r="J95" s="30" t="str">
        <f>IFERROR(IF(VLOOKUP(Table35[[#This Row],[VAT rate]],'VAT rates'!B:E,3,FALSE)="Y",Table35[[#This Row],[Gross 
amount]],"-"),"-")</f>
        <v>-</v>
      </c>
      <c r="K95" s="46"/>
      <c r="L95" s="46"/>
    </row>
    <row r="96" spans="1:12">
      <c r="A96" s="41"/>
      <c r="B96" s="41"/>
      <c r="C96" s="46"/>
      <c r="D96" s="46"/>
      <c r="E96" s="46"/>
      <c r="F96" s="62"/>
      <c r="G96" s="63"/>
      <c r="H96" s="30">
        <f>Table35[[#This Row],[Gross 
amount]]-Table35[[#This Row],[Net 
amount   ]]</f>
        <v>0</v>
      </c>
      <c r="I96" s="30">
        <f>IFERROR(G96/(SUMIF(Table1[[VAT rate description ]],Table35[[#This Row],[VAT rate]],Table1[Factor])),G96)</f>
        <v>0</v>
      </c>
      <c r="J96" s="30" t="str">
        <f>IFERROR(IF(VLOOKUP(Table35[[#This Row],[VAT rate]],'VAT rates'!B:E,3,FALSE)="Y",Table35[[#This Row],[Gross 
amount]],"-"),"-")</f>
        <v>-</v>
      </c>
      <c r="K96" s="46"/>
      <c r="L96" s="46"/>
    </row>
    <row r="97" spans="1:12">
      <c r="A97" s="41"/>
      <c r="B97" s="41"/>
      <c r="C97" s="46"/>
      <c r="D97" s="46"/>
      <c r="E97" s="46"/>
      <c r="F97" s="62"/>
      <c r="G97" s="63"/>
      <c r="H97" s="30">
        <f>Table35[[#This Row],[Gross 
amount]]-Table35[[#This Row],[Net 
amount   ]]</f>
        <v>0</v>
      </c>
      <c r="I97" s="30">
        <f>IFERROR(G97/(SUMIF(Table1[[VAT rate description ]],Table35[[#This Row],[VAT rate]],Table1[Factor])),G97)</f>
        <v>0</v>
      </c>
      <c r="J97" s="30" t="str">
        <f>IFERROR(IF(VLOOKUP(Table35[[#This Row],[VAT rate]],'VAT rates'!B:E,3,FALSE)="Y",Table35[[#This Row],[Gross 
amount]],"-"),"-")</f>
        <v>-</v>
      </c>
      <c r="K97" s="46"/>
      <c r="L97" s="46"/>
    </row>
    <row r="98" spans="1:12">
      <c r="A98" s="41"/>
      <c r="B98" s="41"/>
      <c r="C98" s="46"/>
      <c r="D98" s="46"/>
      <c r="E98" s="46"/>
      <c r="F98" s="62"/>
      <c r="G98" s="63"/>
      <c r="H98" s="30">
        <f>Table35[[#This Row],[Gross 
amount]]-Table35[[#This Row],[Net 
amount   ]]</f>
        <v>0</v>
      </c>
      <c r="I98" s="30">
        <f>IFERROR(G98/(SUMIF(Table1[[VAT rate description ]],Table35[[#This Row],[VAT rate]],Table1[Factor])),G98)</f>
        <v>0</v>
      </c>
      <c r="J98" s="30" t="str">
        <f>IFERROR(IF(VLOOKUP(Table35[[#This Row],[VAT rate]],'VAT rates'!B:E,3,FALSE)="Y",Table35[[#This Row],[Gross 
amount]],"-"),"-")</f>
        <v>-</v>
      </c>
      <c r="K98" s="46"/>
      <c r="L98" s="46"/>
    </row>
    <row r="99" spans="1:12">
      <c r="A99" s="41"/>
      <c r="B99" s="41"/>
      <c r="C99" s="46"/>
      <c r="D99" s="46"/>
      <c r="E99" s="46"/>
      <c r="F99" s="62"/>
      <c r="G99" s="63"/>
      <c r="H99" s="30">
        <f>Table35[[#This Row],[Gross 
amount]]-Table35[[#This Row],[Net 
amount   ]]</f>
        <v>0</v>
      </c>
      <c r="I99" s="30">
        <f>IFERROR(G99/(SUMIF(Table1[[VAT rate description ]],Table35[[#This Row],[VAT rate]],Table1[Factor])),G99)</f>
        <v>0</v>
      </c>
      <c r="J99" s="30" t="str">
        <f>IFERROR(IF(VLOOKUP(Table35[[#This Row],[VAT rate]],'VAT rates'!B:E,3,FALSE)="Y",Table35[[#This Row],[Gross 
amount]],"-"),"-")</f>
        <v>-</v>
      </c>
      <c r="K99" s="46"/>
      <c r="L99" s="46"/>
    </row>
    <row r="100" spans="1:12">
      <c r="A100" s="41"/>
      <c r="B100" s="41"/>
      <c r="C100" s="46"/>
      <c r="D100" s="46"/>
      <c r="E100" s="46"/>
      <c r="F100" s="62"/>
      <c r="G100" s="63"/>
      <c r="H100" s="30">
        <f>Table35[[#This Row],[Gross 
amount]]-Table35[[#This Row],[Net 
amount   ]]</f>
        <v>0</v>
      </c>
      <c r="I100" s="30">
        <f>IFERROR(G100/(SUMIF(Table1[[VAT rate description ]],Table35[[#This Row],[VAT rate]],Table1[Factor])),G100)</f>
        <v>0</v>
      </c>
      <c r="J100" s="30" t="str">
        <f>IFERROR(IF(VLOOKUP(Table35[[#This Row],[VAT rate]],'VAT rates'!B:E,3,FALSE)="Y",Table35[[#This Row],[Gross 
amount]],"-"),"-")</f>
        <v>-</v>
      </c>
      <c r="K100" s="46"/>
      <c r="L100" s="46"/>
    </row>
    <row r="101" spans="1:12">
      <c r="A101" s="41"/>
      <c r="B101" s="41"/>
      <c r="C101" s="46"/>
      <c r="D101" s="46"/>
      <c r="E101" s="46"/>
      <c r="F101" s="62"/>
      <c r="G101" s="63"/>
      <c r="H101" s="30">
        <f>Table35[[#This Row],[Gross 
amount]]-Table35[[#This Row],[Net 
amount   ]]</f>
        <v>0</v>
      </c>
      <c r="I101" s="30">
        <f>IFERROR(G101/(SUMIF(Table1[[VAT rate description ]],Table35[[#This Row],[VAT rate]],Table1[Factor])),G101)</f>
        <v>0</v>
      </c>
      <c r="J101" s="30" t="str">
        <f>IFERROR(IF(VLOOKUP(Table35[[#This Row],[VAT rate]],'VAT rates'!B:E,3,FALSE)="Y",Table35[[#This Row],[Gross 
amount]],"-"),"-")</f>
        <v>-</v>
      </c>
      <c r="K101" s="46"/>
      <c r="L101" s="46"/>
    </row>
    <row r="102" spans="1:12">
      <c r="A102" s="41"/>
      <c r="B102" s="41"/>
      <c r="C102" s="46"/>
      <c r="D102" s="46"/>
      <c r="E102" s="46"/>
      <c r="F102" s="62"/>
      <c r="G102" s="63"/>
      <c r="H102" s="30">
        <f>Table35[[#This Row],[Gross 
amount]]-Table35[[#This Row],[Net 
amount   ]]</f>
        <v>0</v>
      </c>
      <c r="I102" s="30">
        <f>IFERROR(G102/(SUMIF(Table1[[VAT rate description ]],Table35[[#This Row],[VAT rate]],Table1[Factor])),G102)</f>
        <v>0</v>
      </c>
      <c r="J102" s="30" t="str">
        <f>IFERROR(IF(VLOOKUP(Table35[[#This Row],[VAT rate]],'VAT rates'!B:E,3,FALSE)="Y",Table35[[#This Row],[Gross 
amount]],"-"),"-")</f>
        <v>-</v>
      </c>
      <c r="K102" s="46"/>
      <c r="L102" s="46"/>
    </row>
    <row r="103" spans="1:12">
      <c r="A103" s="41"/>
      <c r="B103" s="41"/>
      <c r="C103" s="46"/>
      <c r="D103" s="46"/>
      <c r="E103" s="46"/>
      <c r="F103" s="62"/>
      <c r="G103" s="63"/>
      <c r="H103" s="30">
        <f>Table35[[#This Row],[Gross 
amount]]-Table35[[#This Row],[Net 
amount   ]]</f>
        <v>0</v>
      </c>
      <c r="I103" s="30">
        <f>IFERROR(G103/(SUMIF(Table1[[VAT rate description ]],Table35[[#This Row],[VAT rate]],Table1[Factor])),G103)</f>
        <v>0</v>
      </c>
      <c r="J103" s="30" t="str">
        <f>IFERROR(IF(VLOOKUP(Table35[[#This Row],[VAT rate]],'VAT rates'!B:E,3,FALSE)="Y",Table35[[#This Row],[Gross 
amount]],"-"),"-")</f>
        <v>-</v>
      </c>
      <c r="K103" s="46"/>
      <c r="L103" s="46"/>
    </row>
    <row r="104" spans="1:12">
      <c r="A104" s="41"/>
      <c r="B104" s="41"/>
      <c r="C104" s="46"/>
      <c r="D104" s="46"/>
      <c r="E104" s="46"/>
      <c r="F104" s="62"/>
      <c r="G104" s="63"/>
      <c r="H104" s="30">
        <f>Table35[[#This Row],[Gross 
amount]]-Table35[[#This Row],[Net 
amount   ]]</f>
        <v>0</v>
      </c>
      <c r="I104" s="30">
        <f>IFERROR(G104/(SUMIF(Table1[[VAT rate description ]],Table35[[#This Row],[VAT rate]],Table1[Factor])),G104)</f>
        <v>0</v>
      </c>
      <c r="J104" s="30" t="str">
        <f>IFERROR(IF(VLOOKUP(Table35[[#This Row],[VAT rate]],'VAT rates'!B:E,3,FALSE)="Y",Table35[[#This Row],[Gross 
amount]],"-"),"-")</f>
        <v>-</v>
      </c>
      <c r="K104" s="46"/>
      <c r="L104" s="46"/>
    </row>
    <row r="105" spans="1:12">
      <c r="A105" s="41"/>
      <c r="B105" s="41"/>
      <c r="C105" s="46"/>
      <c r="D105" s="46"/>
      <c r="E105" s="46"/>
      <c r="F105" s="62"/>
      <c r="G105" s="63"/>
      <c r="H105" s="30">
        <f>Table35[[#This Row],[Gross 
amount]]-Table35[[#This Row],[Net 
amount   ]]</f>
        <v>0</v>
      </c>
      <c r="I105" s="30">
        <f>IFERROR(G105/(SUMIF(Table1[[VAT rate description ]],Table35[[#This Row],[VAT rate]],Table1[Factor])),G105)</f>
        <v>0</v>
      </c>
      <c r="J105" s="30" t="str">
        <f>IFERROR(IF(VLOOKUP(Table35[[#This Row],[VAT rate]],'VAT rates'!B:E,3,FALSE)="Y",Table35[[#This Row],[Gross 
amount]],"-"),"-")</f>
        <v>-</v>
      </c>
      <c r="K105" s="46"/>
      <c r="L105" s="46"/>
    </row>
    <row r="106" spans="1:12">
      <c r="A106" s="41"/>
      <c r="B106" s="41"/>
      <c r="C106" s="46"/>
      <c r="D106" s="46"/>
      <c r="E106" s="46"/>
      <c r="F106" s="62"/>
      <c r="G106" s="63"/>
      <c r="H106" s="30">
        <f>Table35[[#This Row],[Gross 
amount]]-Table35[[#This Row],[Net 
amount   ]]</f>
        <v>0</v>
      </c>
      <c r="I106" s="30">
        <f>IFERROR(G106/(SUMIF(Table1[[VAT rate description ]],Table35[[#This Row],[VAT rate]],Table1[Factor])),G106)</f>
        <v>0</v>
      </c>
      <c r="J106" s="30" t="str">
        <f>IFERROR(IF(VLOOKUP(Table35[[#This Row],[VAT rate]],'VAT rates'!B:E,3,FALSE)="Y",Table35[[#This Row],[Gross 
amount]],"-"),"-")</f>
        <v>-</v>
      </c>
      <c r="K106" s="46"/>
      <c r="L106" s="46"/>
    </row>
    <row r="107" spans="1:12">
      <c r="A107" s="41"/>
      <c r="B107" s="41"/>
      <c r="C107" s="46"/>
      <c r="D107" s="46"/>
      <c r="E107" s="46"/>
      <c r="F107" s="62"/>
      <c r="G107" s="63"/>
      <c r="H107" s="30">
        <f>Table35[[#This Row],[Gross 
amount]]-Table35[[#This Row],[Net 
amount   ]]</f>
        <v>0</v>
      </c>
      <c r="I107" s="30">
        <f>IFERROR(G107/(SUMIF(Table1[[VAT rate description ]],Table35[[#This Row],[VAT rate]],Table1[Factor])),G107)</f>
        <v>0</v>
      </c>
      <c r="J107" s="30" t="str">
        <f>IFERROR(IF(VLOOKUP(Table35[[#This Row],[VAT rate]],'VAT rates'!B:E,3,FALSE)="Y",Table35[[#This Row],[Gross 
amount]],"-"),"-")</f>
        <v>-</v>
      </c>
      <c r="K107" s="46"/>
      <c r="L107" s="46"/>
    </row>
    <row r="108" spans="1:12">
      <c r="A108" s="41"/>
      <c r="B108" s="41"/>
      <c r="C108" s="46"/>
      <c r="D108" s="46"/>
      <c r="E108" s="46"/>
      <c r="F108" s="62"/>
      <c r="G108" s="63"/>
      <c r="H108" s="30">
        <f>Table35[[#This Row],[Gross 
amount]]-Table35[[#This Row],[Net 
amount   ]]</f>
        <v>0</v>
      </c>
      <c r="I108" s="30">
        <f>IFERROR(G108/(SUMIF(Table1[[VAT rate description ]],Table35[[#This Row],[VAT rate]],Table1[Factor])),G108)</f>
        <v>0</v>
      </c>
      <c r="J108" s="30" t="str">
        <f>IFERROR(IF(VLOOKUP(Table35[[#This Row],[VAT rate]],'VAT rates'!B:E,3,FALSE)="Y",Table35[[#This Row],[Gross 
amount]],"-"),"-")</f>
        <v>-</v>
      </c>
      <c r="K108" s="46"/>
      <c r="L108" s="46"/>
    </row>
    <row r="109" spans="1:12">
      <c r="A109" s="41"/>
      <c r="B109" s="41"/>
      <c r="C109" s="46"/>
      <c r="D109" s="46"/>
      <c r="E109" s="46"/>
      <c r="F109" s="62"/>
      <c r="G109" s="63"/>
      <c r="H109" s="30">
        <f>Table35[[#This Row],[Gross 
amount]]-Table35[[#This Row],[Net 
amount   ]]</f>
        <v>0</v>
      </c>
      <c r="I109" s="30">
        <f>IFERROR(G109/(SUMIF(Table1[[VAT rate description ]],Table35[[#This Row],[VAT rate]],Table1[Factor])),G109)</f>
        <v>0</v>
      </c>
      <c r="J109" s="30" t="str">
        <f>IFERROR(IF(VLOOKUP(Table35[[#This Row],[VAT rate]],'VAT rates'!B:E,3,FALSE)="Y",Table35[[#This Row],[Gross 
amount]],"-"),"-")</f>
        <v>-</v>
      </c>
      <c r="K109" s="46"/>
      <c r="L109" s="46"/>
    </row>
    <row r="110" spans="1:12">
      <c r="A110" s="41"/>
      <c r="B110" s="41"/>
      <c r="C110" s="46"/>
      <c r="D110" s="46"/>
      <c r="E110" s="46"/>
      <c r="F110" s="62"/>
      <c r="G110" s="63"/>
      <c r="H110" s="30">
        <f>Table35[[#This Row],[Gross 
amount]]-Table35[[#This Row],[Net 
amount   ]]</f>
        <v>0</v>
      </c>
      <c r="I110" s="30">
        <f>IFERROR(G110/(SUMIF(Table1[[VAT rate description ]],Table35[[#This Row],[VAT rate]],Table1[Factor])),G110)</f>
        <v>0</v>
      </c>
      <c r="J110" s="30" t="str">
        <f>IFERROR(IF(VLOOKUP(Table35[[#This Row],[VAT rate]],'VAT rates'!B:E,3,FALSE)="Y",Table35[[#This Row],[Gross 
amount]],"-"),"-")</f>
        <v>-</v>
      </c>
      <c r="K110" s="46"/>
      <c r="L110" s="46"/>
    </row>
    <row r="111" spans="1:12">
      <c r="A111" s="41"/>
      <c r="B111" s="41"/>
      <c r="C111" s="46"/>
      <c r="D111" s="46"/>
      <c r="E111" s="46"/>
      <c r="F111" s="62"/>
      <c r="G111" s="63"/>
      <c r="H111" s="30">
        <f>Table35[[#This Row],[Gross 
amount]]-Table35[[#This Row],[Net 
amount   ]]</f>
        <v>0</v>
      </c>
      <c r="I111" s="30">
        <f>IFERROR(G111/(SUMIF(Table1[[VAT rate description ]],Table35[[#This Row],[VAT rate]],Table1[Factor])),G111)</f>
        <v>0</v>
      </c>
      <c r="J111" s="30" t="str">
        <f>IFERROR(IF(VLOOKUP(Table35[[#This Row],[VAT rate]],'VAT rates'!B:E,3,FALSE)="Y",Table35[[#This Row],[Gross 
amount]],"-"),"-")</f>
        <v>-</v>
      </c>
      <c r="K111" s="46"/>
      <c r="L111" s="46"/>
    </row>
    <row r="112" spans="1:12">
      <c r="A112" s="41"/>
      <c r="B112" s="41"/>
      <c r="C112" s="46"/>
      <c r="D112" s="46"/>
      <c r="E112" s="46"/>
      <c r="F112" s="62"/>
      <c r="G112" s="63"/>
      <c r="H112" s="30">
        <f>Table35[[#This Row],[Gross 
amount]]-Table35[[#This Row],[Net 
amount   ]]</f>
        <v>0</v>
      </c>
      <c r="I112" s="30">
        <f>IFERROR(G112/(SUMIF(Table1[[VAT rate description ]],Table35[[#This Row],[VAT rate]],Table1[Factor])),G112)</f>
        <v>0</v>
      </c>
      <c r="J112" s="30" t="str">
        <f>IFERROR(IF(VLOOKUP(Table35[[#This Row],[VAT rate]],'VAT rates'!B:E,3,FALSE)="Y",Table35[[#This Row],[Gross 
amount]],"-"),"-")</f>
        <v>-</v>
      </c>
      <c r="K112" s="46"/>
      <c r="L112" s="46"/>
    </row>
    <row r="113" spans="1:12">
      <c r="A113" s="41"/>
      <c r="B113" s="41"/>
      <c r="C113" s="46"/>
      <c r="D113" s="46"/>
      <c r="E113" s="46"/>
      <c r="F113" s="62"/>
      <c r="G113" s="63"/>
      <c r="H113" s="30">
        <f>Table35[[#This Row],[Gross 
amount]]-Table35[[#This Row],[Net 
amount   ]]</f>
        <v>0</v>
      </c>
      <c r="I113" s="30">
        <f>IFERROR(G113/(SUMIF(Table1[[VAT rate description ]],Table35[[#This Row],[VAT rate]],Table1[Factor])),G113)</f>
        <v>0</v>
      </c>
      <c r="J113" s="30" t="str">
        <f>IFERROR(IF(VLOOKUP(Table35[[#This Row],[VAT rate]],'VAT rates'!B:E,3,FALSE)="Y",Table35[[#This Row],[Gross 
amount]],"-"),"-")</f>
        <v>-</v>
      </c>
      <c r="K113" s="46"/>
      <c r="L113" s="46"/>
    </row>
    <row r="114" spans="1:12">
      <c r="A114" s="41"/>
      <c r="B114" s="41"/>
      <c r="C114" s="46"/>
      <c r="D114" s="46"/>
      <c r="E114" s="46"/>
      <c r="F114" s="62"/>
      <c r="G114" s="63"/>
      <c r="H114" s="30">
        <f>Table35[[#This Row],[Gross 
amount]]-Table35[[#This Row],[Net 
amount   ]]</f>
        <v>0</v>
      </c>
      <c r="I114" s="30">
        <f>IFERROR(G114/(SUMIF(Table1[[VAT rate description ]],Table35[[#This Row],[VAT rate]],Table1[Factor])),G114)</f>
        <v>0</v>
      </c>
      <c r="J114" s="30" t="str">
        <f>IFERROR(IF(VLOOKUP(Table35[[#This Row],[VAT rate]],'VAT rates'!B:E,3,FALSE)="Y",Table35[[#This Row],[Gross 
amount]],"-"),"-")</f>
        <v>-</v>
      </c>
      <c r="K114" s="46"/>
      <c r="L114" s="46"/>
    </row>
    <row r="115" spans="1:12">
      <c r="A115" s="41"/>
      <c r="B115" s="41"/>
      <c r="C115" s="46"/>
      <c r="D115" s="46"/>
      <c r="E115" s="46"/>
      <c r="F115" s="58"/>
      <c r="G115" s="63"/>
      <c r="H115" s="30">
        <f>Table35[[#This Row],[Gross 
amount]]-Table35[[#This Row],[Net 
amount   ]]</f>
        <v>0</v>
      </c>
      <c r="I115" s="30">
        <f>IFERROR(G115/(SUMIF(Table1[[VAT rate description ]],Table35[[#This Row],[VAT rate]],Table1[Factor])),G115)</f>
        <v>0</v>
      </c>
      <c r="J115" s="30" t="str">
        <f>IFERROR(IF(VLOOKUP(Table35[[#This Row],[VAT rate]],'VAT rates'!B:E,3,FALSE)="Y",Table35[[#This Row],[Gross 
amount]],"-"),"-")</f>
        <v>-</v>
      </c>
      <c r="K115" s="46"/>
      <c r="L115" s="46"/>
    </row>
    <row r="116" spans="1:12">
      <c r="A116" s="41"/>
      <c r="B116" s="41"/>
      <c r="C116" s="46"/>
      <c r="D116" s="46"/>
      <c r="E116" s="46"/>
      <c r="F116" s="62"/>
      <c r="G116" s="63"/>
      <c r="H116" s="30">
        <f>Table35[[#This Row],[Gross 
amount]]-Table35[[#This Row],[Net 
amount   ]]</f>
        <v>0</v>
      </c>
      <c r="I116" s="30">
        <f>IFERROR(G116/(SUMIF(Table1[[VAT rate description ]],Table35[[#This Row],[VAT rate]],Table1[Factor])),G116)</f>
        <v>0</v>
      </c>
      <c r="J116" s="30" t="str">
        <f>IFERROR(IF(VLOOKUP(Table35[[#This Row],[VAT rate]],'VAT rates'!B:E,3,FALSE)="Y",Table35[[#This Row],[Gross 
amount]],"-"),"-")</f>
        <v>-</v>
      </c>
      <c r="K116" s="46"/>
      <c r="L116" s="46"/>
    </row>
    <row r="117" spans="1:12">
      <c r="A117" s="41"/>
      <c r="B117" s="41"/>
      <c r="C117" s="46"/>
      <c r="D117" s="46"/>
      <c r="E117" s="46"/>
      <c r="F117" s="62"/>
      <c r="G117" s="63"/>
      <c r="H117" s="30">
        <f>Table35[[#This Row],[Gross 
amount]]-Table35[[#This Row],[Net 
amount   ]]</f>
        <v>0</v>
      </c>
      <c r="I117" s="30">
        <f>IFERROR(G117/(SUMIF(Table1[[VAT rate description ]],Table35[[#This Row],[VAT rate]],Table1[Factor])),G117)</f>
        <v>0</v>
      </c>
      <c r="J117" s="30" t="str">
        <f>IFERROR(IF(VLOOKUP(Table35[[#This Row],[VAT rate]],'VAT rates'!B:E,3,FALSE)="Y",Table35[[#This Row],[Gross 
amount]],"-"),"-")</f>
        <v>-</v>
      </c>
      <c r="K117" s="46"/>
      <c r="L117" s="46"/>
    </row>
    <row r="118" spans="1:12">
      <c r="A118" s="41"/>
      <c r="B118" s="41"/>
      <c r="C118" s="46"/>
      <c r="D118" s="46"/>
      <c r="E118" s="46"/>
      <c r="F118" s="62"/>
      <c r="G118" s="63"/>
      <c r="H118" s="30">
        <f>Table35[[#This Row],[Gross 
amount]]-Table35[[#This Row],[Net 
amount   ]]</f>
        <v>0</v>
      </c>
      <c r="I118" s="30">
        <f>IFERROR(G118/(SUMIF(Table1[[VAT rate description ]],Table35[[#This Row],[VAT rate]],Table1[Factor])),G118)</f>
        <v>0</v>
      </c>
      <c r="J118" s="30" t="str">
        <f>IFERROR(IF(VLOOKUP(Table35[[#This Row],[VAT rate]],'VAT rates'!B:E,3,FALSE)="Y",Table35[[#This Row],[Gross 
amount]],"-"),"-")</f>
        <v>-</v>
      </c>
      <c r="K118" s="46"/>
      <c r="L118" s="46"/>
    </row>
    <row r="119" spans="1:12">
      <c r="A119" s="41"/>
      <c r="B119" s="41"/>
      <c r="C119" s="46"/>
      <c r="D119" s="46"/>
      <c r="E119" s="46"/>
      <c r="F119" s="62"/>
      <c r="G119" s="63"/>
      <c r="H119" s="30">
        <f>Table35[[#This Row],[Gross 
amount]]-Table35[[#This Row],[Net 
amount   ]]</f>
        <v>0</v>
      </c>
      <c r="I119" s="30">
        <f>IFERROR(G119/(SUMIF(Table1[[VAT rate description ]],Table35[[#This Row],[VAT rate]],Table1[Factor])),G119)</f>
        <v>0</v>
      </c>
      <c r="J119" s="30" t="str">
        <f>IFERROR(IF(VLOOKUP(Table35[[#This Row],[VAT rate]],'VAT rates'!B:E,3,FALSE)="Y",Table35[[#This Row],[Gross 
amount]],"-"),"-")</f>
        <v>-</v>
      </c>
      <c r="K119" s="46"/>
      <c r="L119" s="46"/>
    </row>
    <row r="120" spans="1:12">
      <c r="A120" s="41"/>
      <c r="B120" s="41"/>
      <c r="C120" s="46"/>
      <c r="D120" s="46"/>
      <c r="E120" s="46"/>
      <c r="F120" s="62"/>
      <c r="G120" s="63"/>
      <c r="H120" s="30">
        <f>Table35[[#This Row],[Gross 
amount]]-Table35[[#This Row],[Net 
amount   ]]</f>
        <v>0</v>
      </c>
      <c r="I120" s="30">
        <f>IFERROR(G120/(SUMIF(Table1[[VAT rate description ]],Table35[[#This Row],[VAT rate]],Table1[Factor])),G120)</f>
        <v>0</v>
      </c>
      <c r="J120" s="30" t="str">
        <f>IFERROR(IF(VLOOKUP(Table35[[#This Row],[VAT rate]],'VAT rates'!B:E,3,FALSE)="Y",Table35[[#This Row],[Gross 
amount]],"-"),"-")</f>
        <v>-</v>
      </c>
      <c r="K120" s="46"/>
      <c r="L120" s="46"/>
    </row>
    <row r="121" spans="1:12">
      <c r="A121" s="41"/>
      <c r="B121" s="41"/>
      <c r="C121" s="46"/>
      <c r="D121" s="46"/>
      <c r="E121" s="46"/>
      <c r="F121" s="62"/>
      <c r="G121" s="63"/>
      <c r="H121" s="30">
        <f>Table35[[#This Row],[Gross 
amount]]-Table35[[#This Row],[Net 
amount   ]]</f>
        <v>0</v>
      </c>
      <c r="I121" s="30">
        <f>IFERROR(G121/(SUMIF(Table1[[VAT rate description ]],Table35[[#This Row],[VAT rate]],Table1[Factor])),G121)</f>
        <v>0</v>
      </c>
      <c r="J121" s="30" t="str">
        <f>IFERROR(IF(VLOOKUP(Table35[[#This Row],[VAT rate]],'VAT rates'!B:E,3,FALSE)="Y",Table35[[#This Row],[Gross 
amount]],"-"),"-")</f>
        <v>-</v>
      </c>
      <c r="K121" s="46"/>
      <c r="L121" s="46"/>
    </row>
    <row r="122" spans="1:12">
      <c r="A122" s="41"/>
      <c r="B122" s="41"/>
      <c r="C122" s="46"/>
      <c r="D122" s="46"/>
      <c r="E122" s="46"/>
      <c r="F122" s="62"/>
      <c r="G122" s="63"/>
      <c r="H122" s="30">
        <f>Table35[[#This Row],[Gross 
amount]]-Table35[[#This Row],[Net 
amount   ]]</f>
        <v>0</v>
      </c>
      <c r="I122" s="30">
        <f>IFERROR(G122/(SUMIF(Table1[[VAT rate description ]],Table35[[#This Row],[VAT rate]],Table1[Factor])),G122)</f>
        <v>0</v>
      </c>
      <c r="J122" s="30" t="str">
        <f>IFERROR(IF(VLOOKUP(Table35[[#This Row],[VAT rate]],'VAT rates'!B:E,3,FALSE)="Y",Table35[[#This Row],[Gross 
amount]],"-"),"-")</f>
        <v>-</v>
      </c>
      <c r="K122" s="46"/>
      <c r="L122" s="46"/>
    </row>
    <row r="123" spans="1:12">
      <c r="A123" s="41"/>
      <c r="B123" s="41"/>
      <c r="C123" s="46"/>
      <c r="D123" s="46"/>
      <c r="E123" s="46"/>
      <c r="F123" s="62"/>
      <c r="G123" s="63"/>
      <c r="H123" s="30">
        <f>Table35[[#This Row],[Gross 
amount]]-Table35[[#This Row],[Net 
amount   ]]</f>
        <v>0</v>
      </c>
      <c r="I123" s="30">
        <f>IFERROR(G123/(SUMIF(Table1[[VAT rate description ]],Table35[[#This Row],[VAT rate]],Table1[Factor])),G123)</f>
        <v>0</v>
      </c>
      <c r="J123" s="30" t="str">
        <f>IFERROR(IF(VLOOKUP(Table35[[#This Row],[VAT rate]],'VAT rates'!B:E,3,FALSE)="Y",Table35[[#This Row],[Gross 
amount]],"-"),"-")</f>
        <v>-</v>
      </c>
      <c r="K123" s="46"/>
      <c r="L123" s="46"/>
    </row>
    <row r="124" spans="1:12">
      <c r="A124" s="41"/>
      <c r="B124" s="41"/>
      <c r="C124" s="46"/>
      <c r="D124" s="46"/>
      <c r="E124" s="46"/>
      <c r="F124" s="62"/>
      <c r="G124" s="63"/>
      <c r="H124" s="30">
        <f>Table35[[#This Row],[Gross 
amount]]-Table35[[#This Row],[Net 
amount   ]]</f>
        <v>0</v>
      </c>
      <c r="I124" s="30">
        <f>IFERROR(G124/(SUMIF(Table1[[VAT rate description ]],Table35[[#This Row],[VAT rate]],Table1[Factor])),G124)</f>
        <v>0</v>
      </c>
      <c r="J124" s="30" t="str">
        <f>IFERROR(IF(VLOOKUP(Table35[[#This Row],[VAT rate]],'VAT rates'!B:E,3,FALSE)="Y",Table35[[#This Row],[Gross 
amount]],"-"),"-")</f>
        <v>-</v>
      </c>
      <c r="K124" s="46"/>
      <c r="L124" s="46"/>
    </row>
    <row r="125" spans="1:12">
      <c r="A125" s="41"/>
      <c r="B125" s="41"/>
      <c r="C125" s="46"/>
      <c r="D125" s="46"/>
      <c r="E125" s="46"/>
      <c r="F125" s="62"/>
      <c r="G125" s="63"/>
      <c r="H125" s="30">
        <f>Table35[[#This Row],[Gross 
amount]]-Table35[[#This Row],[Net 
amount   ]]</f>
        <v>0</v>
      </c>
      <c r="I125" s="30">
        <f>IFERROR(G125/(SUMIF(Table1[[VAT rate description ]],Table35[[#This Row],[VAT rate]],Table1[Factor])),G125)</f>
        <v>0</v>
      </c>
      <c r="J125" s="30" t="str">
        <f>IFERROR(IF(VLOOKUP(Table35[[#This Row],[VAT rate]],'VAT rates'!B:E,3,FALSE)="Y",Table35[[#This Row],[Gross 
amount]],"-"),"-")</f>
        <v>-</v>
      </c>
      <c r="K125" s="46"/>
      <c r="L125" s="46"/>
    </row>
    <row r="126" spans="1:12">
      <c r="A126" s="41"/>
      <c r="B126" s="41"/>
      <c r="C126" s="46"/>
      <c r="D126" s="46"/>
      <c r="E126" s="46"/>
      <c r="F126" s="62"/>
      <c r="G126" s="63"/>
      <c r="H126" s="30">
        <f>Table35[[#This Row],[Gross 
amount]]-Table35[[#This Row],[Net 
amount   ]]</f>
        <v>0</v>
      </c>
      <c r="I126" s="30">
        <f>IFERROR(G126/(SUMIF(Table1[[VAT rate description ]],Table35[[#This Row],[VAT rate]],Table1[Factor])),G126)</f>
        <v>0</v>
      </c>
      <c r="J126" s="30" t="str">
        <f>IFERROR(IF(VLOOKUP(Table35[[#This Row],[VAT rate]],'VAT rates'!B:E,3,FALSE)="Y",Table35[[#This Row],[Gross 
amount]],"-"),"-")</f>
        <v>-</v>
      </c>
      <c r="K126" s="46"/>
      <c r="L126" s="46"/>
    </row>
    <row r="127" spans="1:12">
      <c r="A127" s="41"/>
      <c r="B127" s="41"/>
      <c r="C127" s="46"/>
      <c r="D127" s="46"/>
      <c r="E127" s="46"/>
      <c r="F127" s="62"/>
      <c r="G127" s="63"/>
      <c r="H127" s="30">
        <f>Table35[[#This Row],[Gross 
amount]]-Table35[[#This Row],[Net 
amount   ]]</f>
        <v>0</v>
      </c>
      <c r="I127" s="30">
        <f>IFERROR(G127/(SUMIF(Table1[[VAT rate description ]],Table35[[#This Row],[VAT rate]],Table1[Factor])),G127)</f>
        <v>0</v>
      </c>
      <c r="J127" s="30" t="str">
        <f>IFERROR(IF(VLOOKUP(Table35[[#This Row],[VAT rate]],'VAT rates'!B:E,3,FALSE)="Y",Table35[[#This Row],[Gross 
amount]],"-"),"-")</f>
        <v>-</v>
      </c>
      <c r="K127" s="46"/>
      <c r="L127" s="46"/>
    </row>
    <row r="128" spans="1:12">
      <c r="A128" s="41"/>
      <c r="B128" s="41"/>
      <c r="C128" s="46"/>
      <c r="D128" s="46"/>
      <c r="E128" s="46"/>
      <c r="F128" s="62"/>
      <c r="G128" s="63"/>
      <c r="H128" s="30">
        <f>Table35[[#This Row],[Gross 
amount]]-Table35[[#This Row],[Net 
amount   ]]</f>
        <v>0</v>
      </c>
      <c r="I128" s="30">
        <f>IFERROR(G128/(SUMIF(Table1[[VAT rate description ]],Table35[[#This Row],[VAT rate]],Table1[Factor])),G128)</f>
        <v>0</v>
      </c>
      <c r="J128" s="30" t="str">
        <f>IFERROR(IF(VLOOKUP(Table35[[#This Row],[VAT rate]],'VAT rates'!B:E,3,FALSE)="Y",Table35[[#This Row],[Gross 
amount]],"-"),"-")</f>
        <v>-</v>
      </c>
      <c r="K128" s="46"/>
      <c r="L128" s="46"/>
    </row>
    <row r="129" spans="1:12">
      <c r="A129" s="41"/>
      <c r="B129" s="41"/>
      <c r="C129" s="46"/>
      <c r="D129" s="46"/>
      <c r="E129" s="46"/>
      <c r="F129" s="62"/>
      <c r="G129" s="63"/>
      <c r="H129" s="30">
        <f>Table35[[#This Row],[Gross 
amount]]-Table35[[#This Row],[Net 
amount   ]]</f>
        <v>0</v>
      </c>
      <c r="I129" s="30">
        <f>IFERROR(G129/(SUMIF(Table1[[VAT rate description ]],Table35[[#This Row],[VAT rate]],Table1[Factor])),G129)</f>
        <v>0</v>
      </c>
      <c r="J129" s="30" t="str">
        <f>IFERROR(IF(VLOOKUP(Table35[[#This Row],[VAT rate]],'VAT rates'!B:E,3,FALSE)="Y",Table35[[#This Row],[Gross 
amount]],"-"),"-")</f>
        <v>-</v>
      </c>
      <c r="K129" s="46"/>
      <c r="L129" s="46"/>
    </row>
    <row r="130" spans="1:12">
      <c r="A130" s="41"/>
      <c r="B130" s="41"/>
      <c r="C130" s="46"/>
      <c r="D130" s="46"/>
      <c r="E130" s="46"/>
      <c r="F130" s="62"/>
      <c r="G130" s="63"/>
      <c r="H130" s="30">
        <f>Table35[[#This Row],[Gross 
amount]]-Table35[[#This Row],[Net 
amount   ]]</f>
        <v>0</v>
      </c>
      <c r="I130" s="30">
        <f>IFERROR(G130/(SUMIF(Table1[[VAT rate description ]],Table35[[#This Row],[VAT rate]],Table1[Factor])),G130)</f>
        <v>0</v>
      </c>
      <c r="J130" s="30" t="str">
        <f>IFERROR(IF(VLOOKUP(Table35[[#This Row],[VAT rate]],'VAT rates'!B:E,3,FALSE)="Y",Table35[[#This Row],[Gross 
amount]],"-"),"-")</f>
        <v>-</v>
      </c>
      <c r="K130" s="46"/>
      <c r="L130" s="46"/>
    </row>
    <row r="131" spans="1:12">
      <c r="A131" s="41"/>
      <c r="B131" s="41"/>
      <c r="C131" s="46"/>
      <c r="D131" s="46"/>
      <c r="E131" s="46"/>
      <c r="F131" s="62"/>
      <c r="G131" s="63"/>
      <c r="H131" s="30">
        <f>Table35[[#This Row],[Gross 
amount]]-Table35[[#This Row],[Net 
amount   ]]</f>
        <v>0</v>
      </c>
      <c r="I131" s="30">
        <f>IFERROR(G131/(SUMIF(Table1[[VAT rate description ]],Table35[[#This Row],[VAT rate]],Table1[Factor])),G131)</f>
        <v>0</v>
      </c>
      <c r="J131" s="30" t="str">
        <f>IFERROR(IF(VLOOKUP(Table35[[#This Row],[VAT rate]],'VAT rates'!B:E,3,FALSE)="Y",Table35[[#This Row],[Gross 
amount]],"-"),"-")</f>
        <v>-</v>
      </c>
      <c r="K131" s="46"/>
      <c r="L131" s="46"/>
    </row>
    <row r="132" spans="1:12">
      <c r="A132" s="41"/>
      <c r="B132" s="41"/>
      <c r="C132" s="46"/>
      <c r="D132" s="46"/>
      <c r="E132" s="46"/>
      <c r="F132" s="62"/>
      <c r="G132" s="63"/>
      <c r="H132" s="30">
        <f>Table35[[#This Row],[Gross 
amount]]-Table35[[#This Row],[Net 
amount   ]]</f>
        <v>0</v>
      </c>
      <c r="I132" s="30">
        <f>IFERROR(G132/(SUMIF(Table1[[VAT rate description ]],Table35[[#This Row],[VAT rate]],Table1[Factor])),G132)</f>
        <v>0</v>
      </c>
      <c r="J132" s="30" t="str">
        <f>IFERROR(IF(VLOOKUP(Table35[[#This Row],[VAT rate]],'VAT rates'!B:E,3,FALSE)="Y",Table35[[#This Row],[Gross 
amount]],"-"),"-")</f>
        <v>-</v>
      </c>
      <c r="K132" s="46"/>
      <c r="L132" s="46"/>
    </row>
    <row r="133" spans="1:12">
      <c r="A133" s="41"/>
      <c r="B133" s="41"/>
      <c r="C133" s="46"/>
      <c r="D133" s="46"/>
      <c r="E133" s="46"/>
      <c r="F133" s="62"/>
      <c r="G133" s="63"/>
      <c r="H133" s="30">
        <f>Table35[[#This Row],[Gross 
amount]]-Table35[[#This Row],[Net 
amount   ]]</f>
        <v>0</v>
      </c>
      <c r="I133" s="30">
        <f>IFERROR(G133/(SUMIF(Table1[[VAT rate description ]],Table35[[#This Row],[VAT rate]],Table1[Factor])),G133)</f>
        <v>0</v>
      </c>
      <c r="J133" s="30" t="str">
        <f>IFERROR(IF(VLOOKUP(Table35[[#This Row],[VAT rate]],'VAT rates'!B:E,3,FALSE)="Y",Table35[[#This Row],[Gross 
amount]],"-"),"-")</f>
        <v>-</v>
      </c>
      <c r="K133" s="46"/>
      <c r="L133" s="46"/>
    </row>
    <row r="134" spans="1:12">
      <c r="A134" s="41"/>
      <c r="B134" s="41"/>
      <c r="C134" s="46"/>
      <c r="D134" s="46"/>
      <c r="E134" s="46"/>
      <c r="F134" s="62"/>
      <c r="G134" s="63"/>
      <c r="H134" s="30">
        <f>Table35[[#This Row],[Gross 
amount]]-Table35[[#This Row],[Net 
amount   ]]</f>
        <v>0</v>
      </c>
      <c r="I134" s="30">
        <f>IFERROR(G134/(SUMIF(Table1[[VAT rate description ]],Table35[[#This Row],[VAT rate]],Table1[Factor])),G134)</f>
        <v>0</v>
      </c>
      <c r="J134" s="30" t="str">
        <f>IFERROR(IF(VLOOKUP(Table35[[#This Row],[VAT rate]],'VAT rates'!B:E,3,FALSE)="Y",Table35[[#This Row],[Gross 
amount]],"-"),"-")</f>
        <v>-</v>
      </c>
      <c r="K134" s="46"/>
      <c r="L134" s="46"/>
    </row>
    <row r="135" spans="1:12">
      <c r="A135" s="41"/>
      <c r="B135" s="41"/>
      <c r="C135" s="46"/>
      <c r="D135" s="46"/>
      <c r="E135" s="46"/>
      <c r="F135" s="62"/>
      <c r="G135" s="63"/>
      <c r="H135" s="30">
        <f>Table35[[#This Row],[Gross 
amount]]-Table35[[#This Row],[Net 
amount   ]]</f>
        <v>0</v>
      </c>
      <c r="I135" s="30">
        <f>IFERROR(G135/(SUMIF(Table1[[VAT rate description ]],Table35[[#This Row],[VAT rate]],Table1[Factor])),G135)</f>
        <v>0</v>
      </c>
      <c r="J135" s="30" t="str">
        <f>IFERROR(IF(VLOOKUP(Table35[[#This Row],[VAT rate]],'VAT rates'!B:E,3,FALSE)="Y",Table35[[#This Row],[Gross 
amount]],"-"),"-")</f>
        <v>-</v>
      </c>
      <c r="K135" s="46"/>
      <c r="L135" s="46"/>
    </row>
    <row r="136" spans="1:12">
      <c r="A136" s="41"/>
      <c r="B136" s="41"/>
      <c r="C136" s="46"/>
      <c r="D136" s="46"/>
      <c r="E136" s="46"/>
      <c r="F136" s="58"/>
      <c r="G136" s="63"/>
      <c r="H136" s="30">
        <f>Table35[[#This Row],[Gross 
amount]]-Table35[[#This Row],[Net 
amount   ]]</f>
        <v>0</v>
      </c>
      <c r="I136" s="30">
        <f>IFERROR(G136/(SUMIF(Table1[[VAT rate description ]],Table35[[#This Row],[VAT rate]],Table1[Factor])),G136)</f>
        <v>0</v>
      </c>
      <c r="J136" s="30" t="str">
        <f>IFERROR(IF(VLOOKUP(Table35[[#This Row],[VAT rate]],'VAT rates'!B:E,3,FALSE)="Y",Table35[[#This Row],[Gross 
amount]],"-"),"-")</f>
        <v>-</v>
      </c>
      <c r="K136" s="46"/>
      <c r="L136" s="46"/>
    </row>
    <row r="137" spans="1:12">
      <c r="A137" s="41"/>
      <c r="B137" s="41"/>
      <c r="C137" s="46"/>
      <c r="D137" s="46"/>
      <c r="E137" s="46"/>
      <c r="F137" s="62"/>
      <c r="G137" s="63"/>
      <c r="H137" s="30">
        <f>Table35[[#This Row],[Gross 
amount]]-Table35[[#This Row],[Net 
amount   ]]</f>
        <v>0</v>
      </c>
      <c r="I137" s="30">
        <f>IFERROR(G137/(SUMIF(Table1[[VAT rate description ]],Table35[[#This Row],[VAT rate]],Table1[Factor])),G137)</f>
        <v>0</v>
      </c>
      <c r="J137" s="30" t="str">
        <f>IFERROR(IF(VLOOKUP(Table35[[#This Row],[VAT rate]],'VAT rates'!B:E,3,FALSE)="Y",Table35[[#This Row],[Gross 
amount]],"-"),"-")</f>
        <v>-</v>
      </c>
      <c r="K137" s="46"/>
      <c r="L137" s="46"/>
    </row>
    <row r="138" spans="1:12">
      <c r="A138" s="41"/>
      <c r="B138" s="41"/>
      <c r="C138" s="46"/>
      <c r="D138" s="46"/>
      <c r="E138" s="46"/>
      <c r="F138" s="62"/>
      <c r="G138" s="63"/>
      <c r="H138" s="30">
        <f>Table35[[#This Row],[Gross 
amount]]-Table35[[#This Row],[Net 
amount   ]]</f>
        <v>0</v>
      </c>
      <c r="I138" s="30">
        <f>IFERROR(G138/(SUMIF(Table1[[VAT rate description ]],Table35[[#This Row],[VAT rate]],Table1[Factor])),G138)</f>
        <v>0</v>
      </c>
      <c r="J138" s="30" t="str">
        <f>IFERROR(IF(VLOOKUP(Table35[[#This Row],[VAT rate]],'VAT rates'!B:E,3,FALSE)="Y",Table35[[#This Row],[Gross 
amount]],"-"),"-")</f>
        <v>-</v>
      </c>
      <c r="K138" s="46"/>
      <c r="L138" s="46"/>
    </row>
    <row r="139" spans="1:12">
      <c r="A139" s="41"/>
      <c r="B139" s="41"/>
      <c r="C139" s="46"/>
      <c r="D139" s="46"/>
      <c r="E139" s="46"/>
      <c r="F139" s="62"/>
      <c r="G139" s="63"/>
      <c r="H139" s="30">
        <f>Table35[[#This Row],[Gross 
amount]]-Table35[[#This Row],[Net 
amount   ]]</f>
        <v>0</v>
      </c>
      <c r="I139" s="30">
        <f>IFERROR(G139/(SUMIF(Table1[[VAT rate description ]],Table35[[#This Row],[VAT rate]],Table1[Factor])),G139)</f>
        <v>0</v>
      </c>
      <c r="J139" s="30" t="str">
        <f>IFERROR(IF(VLOOKUP(Table35[[#This Row],[VAT rate]],'VAT rates'!B:E,3,FALSE)="Y",Table35[[#This Row],[Gross 
amount]],"-"),"-")</f>
        <v>-</v>
      </c>
      <c r="K139" s="46"/>
      <c r="L139" s="46"/>
    </row>
    <row r="140" spans="1:12">
      <c r="A140" s="41"/>
      <c r="B140" s="41"/>
      <c r="C140" s="46"/>
      <c r="D140" s="46"/>
      <c r="E140" s="46"/>
      <c r="F140" s="62"/>
      <c r="G140" s="63"/>
      <c r="H140" s="30">
        <f>Table35[[#This Row],[Gross 
amount]]-Table35[[#This Row],[Net 
amount   ]]</f>
        <v>0</v>
      </c>
      <c r="I140" s="30">
        <f>IFERROR(G140/(SUMIF(Table1[[VAT rate description ]],Table35[[#This Row],[VAT rate]],Table1[Factor])),G140)</f>
        <v>0</v>
      </c>
      <c r="J140" s="30" t="str">
        <f>IFERROR(IF(VLOOKUP(Table35[[#This Row],[VAT rate]],'VAT rates'!B:E,3,FALSE)="Y",Table35[[#This Row],[Gross 
amount]],"-"),"-")</f>
        <v>-</v>
      </c>
      <c r="K140" s="46"/>
      <c r="L140" s="46"/>
    </row>
    <row r="141" spans="1:12">
      <c r="A141" s="41"/>
      <c r="B141" s="41"/>
      <c r="C141" s="46"/>
      <c r="D141" s="46"/>
      <c r="E141" s="46"/>
      <c r="F141" s="62"/>
      <c r="G141" s="63"/>
      <c r="H141" s="30">
        <f>Table35[[#This Row],[Gross 
amount]]-Table35[[#This Row],[Net 
amount   ]]</f>
        <v>0</v>
      </c>
      <c r="I141" s="30">
        <f>IFERROR(G141/(SUMIF(Table1[[VAT rate description ]],Table35[[#This Row],[VAT rate]],Table1[Factor])),G141)</f>
        <v>0</v>
      </c>
      <c r="J141" s="30" t="str">
        <f>IFERROR(IF(VLOOKUP(Table35[[#This Row],[VAT rate]],'VAT rates'!B:E,3,FALSE)="Y",Table35[[#This Row],[Gross 
amount]],"-"),"-")</f>
        <v>-</v>
      </c>
      <c r="K141" s="46"/>
      <c r="L141" s="46"/>
    </row>
    <row r="142" spans="1:12">
      <c r="A142" s="41"/>
      <c r="B142" s="41"/>
      <c r="C142" s="46"/>
      <c r="D142" s="46"/>
      <c r="E142" s="46"/>
      <c r="F142" s="62"/>
      <c r="G142" s="63"/>
      <c r="H142" s="30">
        <f>Table35[[#This Row],[Gross 
amount]]-Table35[[#This Row],[Net 
amount   ]]</f>
        <v>0</v>
      </c>
      <c r="I142" s="30">
        <f>IFERROR(G142/(SUMIF(Table1[[VAT rate description ]],Table35[[#This Row],[VAT rate]],Table1[Factor])),G142)</f>
        <v>0</v>
      </c>
      <c r="J142" s="30" t="str">
        <f>IFERROR(IF(VLOOKUP(Table35[[#This Row],[VAT rate]],'VAT rates'!B:E,3,FALSE)="Y",Table35[[#This Row],[Gross 
amount]],"-"),"-")</f>
        <v>-</v>
      </c>
      <c r="K142" s="46"/>
      <c r="L142" s="46"/>
    </row>
    <row r="143" spans="1:12">
      <c r="A143" s="41"/>
      <c r="B143" s="41"/>
      <c r="C143" s="46"/>
      <c r="D143" s="46"/>
      <c r="E143" s="46"/>
      <c r="F143" s="62"/>
      <c r="G143" s="63"/>
      <c r="H143" s="30">
        <f>Table35[[#This Row],[Gross 
amount]]-Table35[[#This Row],[Net 
amount   ]]</f>
        <v>0</v>
      </c>
      <c r="I143" s="30">
        <f>IFERROR(G143/(SUMIF(Table1[[VAT rate description ]],Table35[[#This Row],[VAT rate]],Table1[Factor])),G143)</f>
        <v>0</v>
      </c>
      <c r="J143" s="30" t="str">
        <f>IFERROR(IF(VLOOKUP(Table35[[#This Row],[VAT rate]],'VAT rates'!B:E,3,FALSE)="Y",Table35[[#This Row],[Gross 
amount]],"-"),"-")</f>
        <v>-</v>
      </c>
      <c r="K143" s="46"/>
      <c r="L143" s="46"/>
    </row>
    <row r="144" spans="1:12">
      <c r="A144" s="41"/>
      <c r="B144" s="41"/>
      <c r="C144" s="46"/>
      <c r="D144" s="46"/>
      <c r="E144" s="46"/>
      <c r="F144" s="62"/>
      <c r="G144" s="63"/>
      <c r="H144" s="30">
        <f>Table35[[#This Row],[Gross 
amount]]-Table35[[#This Row],[Net 
amount   ]]</f>
        <v>0</v>
      </c>
      <c r="I144" s="30">
        <f>IFERROR(G144/(SUMIF(Table1[[VAT rate description ]],Table35[[#This Row],[VAT rate]],Table1[Factor])),G144)</f>
        <v>0</v>
      </c>
      <c r="J144" s="30" t="str">
        <f>IFERROR(IF(VLOOKUP(Table35[[#This Row],[VAT rate]],'VAT rates'!B:E,3,FALSE)="Y",Table35[[#This Row],[Gross 
amount]],"-"),"-")</f>
        <v>-</v>
      </c>
      <c r="K144" s="46"/>
      <c r="L144" s="46"/>
    </row>
    <row r="145" spans="1:12">
      <c r="A145" s="41"/>
      <c r="B145" s="41"/>
      <c r="C145" s="46"/>
      <c r="D145" s="46"/>
      <c r="E145" s="46"/>
      <c r="F145" s="62"/>
      <c r="G145" s="63"/>
      <c r="H145" s="30">
        <f>Table35[[#This Row],[Gross 
amount]]-Table35[[#This Row],[Net 
amount   ]]</f>
        <v>0</v>
      </c>
      <c r="I145" s="30">
        <f>IFERROR(G145/(SUMIF(Table1[[VAT rate description ]],Table35[[#This Row],[VAT rate]],Table1[Factor])),G145)</f>
        <v>0</v>
      </c>
      <c r="J145" s="30" t="str">
        <f>IFERROR(IF(VLOOKUP(Table35[[#This Row],[VAT rate]],'VAT rates'!B:E,3,FALSE)="Y",Table35[[#This Row],[Gross 
amount]],"-"),"-")</f>
        <v>-</v>
      </c>
      <c r="K145" s="46"/>
      <c r="L145" s="46"/>
    </row>
    <row r="146" spans="1:12">
      <c r="A146" s="41"/>
      <c r="B146" s="41"/>
      <c r="C146" s="46"/>
      <c r="D146" s="46"/>
      <c r="E146" s="46"/>
      <c r="F146" s="62"/>
      <c r="G146" s="63"/>
      <c r="H146" s="30">
        <f>Table35[[#This Row],[Gross 
amount]]-Table35[[#This Row],[Net 
amount   ]]</f>
        <v>0</v>
      </c>
      <c r="I146" s="30">
        <f>IFERROR(G146/(SUMIF(Table1[[VAT rate description ]],Table35[[#This Row],[VAT rate]],Table1[Factor])),G146)</f>
        <v>0</v>
      </c>
      <c r="J146" s="30" t="str">
        <f>IFERROR(IF(VLOOKUP(Table35[[#This Row],[VAT rate]],'VAT rates'!B:E,3,FALSE)="Y",Table35[[#This Row],[Gross 
amount]],"-"),"-")</f>
        <v>-</v>
      </c>
      <c r="K146" s="46"/>
      <c r="L146" s="46"/>
    </row>
    <row r="147" spans="1:12">
      <c r="A147" s="41"/>
      <c r="B147" s="41"/>
      <c r="C147" s="46"/>
      <c r="D147" s="46"/>
      <c r="E147" s="46"/>
      <c r="F147" s="62"/>
      <c r="G147" s="63"/>
      <c r="H147" s="30">
        <f>Table35[[#This Row],[Gross 
amount]]-Table35[[#This Row],[Net 
amount   ]]</f>
        <v>0</v>
      </c>
      <c r="I147" s="30">
        <f>IFERROR(G147/(SUMIF(Table1[[VAT rate description ]],Table35[[#This Row],[VAT rate]],Table1[Factor])),G147)</f>
        <v>0</v>
      </c>
      <c r="J147" s="30" t="str">
        <f>IFERROR(IF(VLOOKUP(Table35[[#This Row],[VAT rate]],'VAT rates'!B:E,3,FALSE)="Y",Table35[[#This Row],[Gross 
amount]],"-"),"-")</f>
        <v>-</v>
      </c>
      <c r="K147" s="46"/>
      <c r="L147" s="46"/>
    </row>
    <row r="148" spans="1:12">
      <c r="A148" s="41"/>
      <c r="B148" s="41"/>
      <c r="C148" s="46"/>
      <c r="D148" s="46"/>
      <c r="E148" s="46"/>
      <c r="F148" s="62"/>
      <c r="G148" s="63"/>
      <c r="H148" s="30">
        <f>Table35[[#This Row],[Gross 
amount]]-Table35[[#This Row],[Net 
amount   ]]</f>
        <v>0</v>
      </c>
      <c r="I148" s="30">
        <f>IFERROR(G148/(SUMIF(Table1[[VAT rate description ]],Table35[[#This Row],[VAT rate]],Table1[Factor])),G148)</f>
        <v>0</v>
      </c>
      <c r="J148" s="30" t="str">
        <f>IFERROR(IF(VLOOKUP(Table35[[#This Row],[VAT rate]],'VAT rates'!B:E,3,FALSE)="Y",Table35[[#This Row],[Gross 
amount]],"-"),"-")</f>
        <v>-</v>
      </c>
      <c r="K148" s="46"/>
      <c r="L148" s="46"/>
    </row>
    <row r="149" spans="1:12">
      <c r="A149" s="41"/>
      <c r="B149" s="41"/>
      <c r="C149" s="46"/>
      <c r="D149" s="46"/>
      <c r="E149" s="46"/>
      <c r="F149" s="62"/>
      <c r="G149" s="63"/>
      <c r="H149" s="30">
        <f>Table35[[#This Row],[Gross 
amount]]-Table35[[#This Row],[Net 
amount   ]]</f>
        <v>0</v>
      </c>
      <c r="I149" s="30">
        <f>IFERROR(G149/(SUMIF(Table1[[VAT rate description ]],Table35[[#This Row],[VAT rate]],Table1[Factor])),G149)</f>
        <v>0</v>
      </c>
      <c r="J149" s="30" t="str">
        <f>IFERROR(IF(VLOOKUP(Table35[[#This Row],[VAT rate]],'VAT rates'!B:E,3,FALSE)="Y",Table35[[#This Row],[Gross 
amount]],"-"),"-")</f>
        <v>-</v>
      </c>
      <c r="K149" s="46"/>
      <c r="L149" s="46"/>
    </row>
    <row r="150" spans="1:12">
      <c r="A150" s="41"/>
      <c r="B150" s="41"/>
      <c r="C150" s="46"/>
      <c r="D150" s="46"/>
      <c r="E150" s="46"/>
      <c r="F150" s="62"/>
      <c r="G150" s="63"/>
      <c r="H150" s="30">
        <f>Table35[[#This Row],[Gross 
amount]]-Table35[[#This Row],[Net 
amount   ]]</f>
        <v>0</v>
      </c>
      <c r="I150" s="30">
        <f>IFERROR(G150/(SUMIF(Table1[[VAT rate description ]],Table35[[#This Row],[VAT rate]],Table1[Factor])),G150)</f>
        <v>0</v>
      </c>
      <c r="J150" s="30" t="str">
        <f>IFERROR(IF(VLOOKUP(Table35[[#This Row],[VAT rate]],'VAT rates'!B:E,3,FALSE)="Y",Table35[[#This Row],[Gross 
amount]],"-"),"-")</f>
        <v>-</v>
      </c>
      <c r="K150" s="46"/>
      <c r="L150" s="46"/>
    </row>
    <row r="151" spans="1:12">
      <c r="A151" s="41"/>
      <c r="B151" s="41"/>
      <c r="C151" s="46"/>
      <c r="D151" s="46"/>
      <c r="E151" s="46"/>
      <c r="F151" s="62"/>
      <c r="G151" s="63"/>
      <c r="H151" s="30">
        <f>Table35[[#This Row],[Gross 
amount]]-Table35[[#This Row],[Net 
amount   ]]</f>
        <v>0</v>
      </c>
      <c r="I151" s="30">
        <f>IFERROR(G151/(SUMIF(Table1[[VAT rate description ]],Table35[[#This Row],[VAT rate]],Table1[Factor])),G151)</f>
        <v>0</v>
      </c>
      <c r="J151" s="30" t="str">
        <f>IFERROR(IF(VLOOKUP(Table35[[#This Row],[VAT rate]],'VAT rates'!B:E,3,FALSE)="Y",Table35[[#This Row],[Gross 
amount]],"-"),"-")</f>
        <v>-</v>
      </c>
      <c r="K151" s="46"/>
      <c r="L151" s="46"/>
    </row>
    <row r="152" spans="1:12">
      <c r="A152" s="41"/>
      <c r="B152" s="41"/>
      <c r="C152" s="46"/>
      <c r="D152" s="46"/>
      <c r="E152" s="46"/>
      <c r="F152" s="62"/>
      <c r="G152" s="63"/>
      <c r="H152" s="30">
        <f>Table35[[#This Row],[Gross 
amount]]-Table35[[#This Row],[Net 
amount   ]]</f>
        <v>0</v>
      </c>
      <c r="I152" s="30">
        <f>IFERROR(G152/(SUMIF(Table1[[VAT rate description ]],Table35[[#This Row],[VAT rate]],Table1[Factor])),G152)</f>
        <v>0</v>
      </c>
      <c r="J152" s="30" t="str">
        <f>IFERROR(IF(VLOOKUP(Table35[[#This Row],[VAT rate]],'VAT rates'!B:E,3,FALSE)="Y",Table35[[#This Row],[Gross 
amount]],"-"),"-")</f>
        <v>-</v>
      </c>
      <c r="K152" s="46"/>
      <c r="L152" s="46"/>
    </row>
    <row r="153" spans="1:12">
      <c r="A153" s="41"/>
      <c r="B153" s="41"/>
      <c r="C153" s="46"/>
      <c r="D153" s="46"/>
      <c r="E153" s="46"/>
      <c r="F153" s="62"/>
      <c r="G153" s="63"/>
      <c r="H153" s="30">
        <f>Table35[[#This Row],[Gross 
amount]]-Table35[[#This Row],[Net 
amount   ]]</f>
        <v>0</v>
      </c>
      <c r="I153" s="30">
        <f>IFERROR(G153/(SUMIF(Table1[[VAT rate description ]],Table35[[#This Row],[VAT rate]],Table1[Factor])),G153)</f>
        <v>0</v>
      </c>
      <c r="J153" s="30" t="str">
        <f>IFERROR(IF(VLOOKUP(Table35[[#This Row],[VAT rate]],'VAT rates'!B:E,3,FALSE)="Y",Table35[[#This Row],[Gross 
amount]],"-"),"-")</f>
        <v>-</v>
      </c>
      <c r="K153" s="46"/>
      <c r="L153" s="46"/>
    </row>
    <row r="154" spans="1:12">
      <c r="A154" s="41"/>
      <c r="B154" s="41"/>
      <c r="C154" s="46"/>
      <c r="D154" s="46"/>
      <c r="E154" s="46"/>
      <c r="F154" s="62"/>
      <c r="G154" s="63"/>
      <c r="H154" s="30">
        <f>Table35[[#This Row],[Gross 
amount]]-Table35[[#This Row],[Net 
amount   ]]</f>
        <v>0</v>
      </c>
      <c r="I154" s="30">
        <f>IFERROR(G154/(SUMIF(Table1[[VAT rate description ]],Table35[[#This Row],[VAT rate]],Table1[Factor])),G154)</f>
        <v>0</v>
      </c>
      <c r="J154" s="30" t="str">
        <f>IFERROR(IF(VLOOKUP(Table35[[#This Row],[VAT rate]],'VAT rates'!B:E,3,FALSE)="Y",Table35[[#This Row],[Gross 
amount]],"-"),"-")</f>
        <v>-</v>
      </c>
      <c r="K154" s="46"/>
      <c r="L154" s="46"/>
    </row>
    <row r="155" spans="1:12">
      <c r="A155" s="41"/>
      <c r="B155" s="41"/>
      <c r="C155" s="46"/>
      <c r="D155" s="46"/>
      <c r="E155" s="46"/>
      <c r="F155" s="62"/>
      <c r="G155" s="63"/>
      <c r="H155" s="30">
        <f>Table35[[#This Row],[Gross 
amount]]-Table35[[#This Row],[Net 
amount   ]]</f>
        <v>0</v>
      </c>
      <c r="I155" s="30">
        <f>IFERROR(G155/(SUMIF(Table1[[VAT rate description ]],Table35[[#This Row],[VAT rate]],Table1[Factor])),G155)</f>
        <v>0</v>
      </c>
      <c r="J155" s="30" t="str">
        <f>IFERROR(IF(VLOOKUP(Table35[[#This Row],[VAT rate]],'VAT rates'!B:E,3,FALSE)="Y",Table35[[#This Row],[Gross 
amount]],"-"),"-")</f>
        <v>-</v>
      </c>
      <c r="K155" s="46"/>
      <c r="L155" s="46"/>
    </row>
    <row r="156" spans="1:12">
      <c r="A156" s="41"/>
      <c r="B156" s="41"/>
      <c r="C156" s="46"/>
      <c r="D156" s="46"/>
      <c r="E156" s="46"/>
      <c r="F156" s="62"/>
      <c r="G156" s="63"/>
      <c r="H156" s="30">
        <f>Table35[[#This Row],[Gross 
amount]]-Table35[[#This Row],[Net 
amount   ]]</f>
        <v>0</v>
      </c>
      <c r="I156" s="30">
        <f>IFERROR(G156/(SUMIF(Table1[[VAT rate description ]],Table35[[#This Row],[VAT rate]],Table1[Factor])),G156)</f>
        <v>0</v>
      </c>
      <c r="J156" s="30" t="str">
        <f>IFERROR(IF(VLOOKUP(Table35[[#This Row],[VAT rate]],'VAT rates'!B:E,3,FALSE)="Y",Table35[[#This Row],[Gross 
amount]],"-"),"-")</f>
        <v>-</v>
      </c>
      <c r="K156" s="46"/>
      <c r="L156" s="46"/>
    </row>
    <row r="157" spans="1:12">
      <c r="A157" s="41"/>
      <c r="B157" s="41"/>
      <c r="C157" s="46"/>
      <c r="D157" s="46"/>
      <c r="E157" s="46"/>
      <c r="F157" s="58"/>
      <c r="G157" s="63"/>
      <c r="H157" s="30">
        <f>Table35[[#This Row],[Gross 
amount]]-Table35[[#This Row],[Net 
amount   ]]</f>
        <v>0</v>
      </c>
      <c r="I157" s="30">
        <f>IFERROR(G157/(SUMIF(Table1[[VAT rate description ]],Table35[[#This Row],[VAT rate]],Table1[Factor])),G157)</f>
        <v>0</v>
      </c>
      <c r="J157" s="30" t="str">
        <f>IFERROR(IF(VLOOKUP(Table35[[#This Row],[VAT rate]],'VAT rates'!B:E,3,FALSE)="Y",Table35[[#This Row],[Gross 
amount]],"-"),"-")</f>
        <v>-</v>
      </c>
      <c r="K157" s="46"/>
      <c r="L157" s="46"/>
    </row>
    <row r="158" spans="1:12">
      <c r="A158" s="41"/>
      <c r="B158" s="41"/>
      <c r="C158" s="46"/>
      <c r="D158" s="46"/>
      <c r="E158" s="46"/>
      <c r="F158" s="62"/>
      <c r="G158" s="63"/>
      <c r="H158" s="30">
        <f>Table35[[#This Row],[Gross 
amount]]-Table35[[#This Row],[Net 
amount   ]]</f>
        <v>0</v>
      </c>
      <c r="I158" s="30">
        <f>IFERROR(G158/(SUMIF(Table1[[VAT rate description ]],Table35[[#This Row],[VAT rate]],Table1[Factor])),G158)</f>
        <v>0</v>
      </c>
      <c r="J158" s="30" t="str">
        <f>IFERROR(IF(VLOOKUP(Table35[[#This Row],[VAT rate]],'VAT rates'!B:E,3,FALSE)="Y",Table35[[#This Row],[Gross 
amount]],"-"),"-")</f>
        <v>-</v>
      </c>
      <c r="K158" s="46"/>
      <c r="L158" s="46"/>
    </row>
    <row r="159" spans="1:12">
      <c r="A159" s="41"/>
      <c r="B159" s="41"/>
      <c r="C159" s="46"/>
      <c r="D159" s="46"/>
      <c r="E159" s="46"/>
      <c r="F159" s="62"/>
      <c r="G159" s="63"/>
      <c r="H159" s="30">
        <f>Table35[[#This Row],[Gross 
amount]]-Table35[[#This Row],[Net 
amount   ]]</f>
        <v>0</v>
      </c>
      <c r="I159" s="30">
        <f>IFERROR(G159/(SUMIF(Table1[[VAT rate description ]],Table35[[#This Row],[VAT rate]],Table1[Factor])),G159)</f>
        <v>0</v>
      </c>
      <c r="J159" s="30" t="str">
        <f>IFERROR(IF(VLOOKUP(Table35[[#This Row],[VAT rate]],'VAT rates'!B:E,3,FALSE)="Y",Table35[[#This Row],[Gross 
amount]],"-"),"-")</f>
        <v>-</v>
      </c>
      <c r="K159" s="46"/>
      <c r="L159" s="46"/>
    </row>
    <row r="160" spans="1:12">
      <c r="A160" s="41"/>
      <c r="B160" s="41"/>
      <c r="C160" s="46"/>
      <c r="D160" s="46"/>
      <c r="E160" s="46"/>
      <c r="F160" s="62"/>
      <c r="G160" s="63"/>
      <c r="H160" s="30">
        <f>Table35[[#This Row],[Gross 
amount]]-Table35[[#This Row],[Net 
amount   ]]</f>
        <v>0</v>
      </c>
      <c r="I160" s="30">
        <f>IFERROR(G160/(SUMIF(Table1[[VAT rate description ]],Table35[[#This Row],[VAT rate]],Table1[Factor])),G160)</f>
        <v>0</v>
      </c>
      <c r="J160" s="30" t="str">
        <f>IFERROR(IF(VLOOKUP(Table35[[#This Row],[VAT rate]],'VAT rates'!B:E,3,FALSE)="Y",Table35[[#This Row],[Gross 
amount]],"-"),"-")</f>
        <v>-</v>
      </c>
      <c r="K160" s="46"/>
      <c r="L160" s="46"/>
    </row>
    <row r="161" spans="1:12">
      <c r="A161" s="41"/>
      <c r="B161" s="41"/>
      <c r="C161" s="46"/>
      <c r="D161" s="46"/>
      <c r="E161" s="46"/>
      <c r="F161" s="62"/>
      <c r="G161" s="63"/>
      <c r="H161" s="30">
        <f>Table35[[#This Row],[Gross 
amount]]-Table35[[#This Row],[Net 
amount   ]]</f>
        <v>0</v>
      </c>
      <c r="I161" s="30">
        <f>IFERROR(G161/(SUMIF(Table1[[VAT rate description ]],Table35[[#This Row],[VAT rate]],Table1[Factor])),G161)</f>
        <v>0</v>
      </c>
      <c r="J161" s="30" t="str">
        <f>IFERROR(IF(VLOOKUP(Table35[[#This Row],[VAT rate]],'VAT rates'!B:E,3,FALSE)="Y",Table35[[#This Row],[Gross 
amount]],"-"),"-")</f>
        <v>-</v>
      </c>
      <c r="K161" s="46"/>
      <c r="L161" s="46"/>
    </row>
    <row r="162" spans="1:12">
      <c r="A162" s="41"/>
      <c r="B162" s="41"/>
      <c r="C162" s="46"/>
      <c r="D162" s="46"/>
      <c r="E162" s="46"/>
      <c r="F162" s="62"/>
      <c r="G162" s="63"/>
      <c r="H162" s="30">
        <f>Table35[[#This Row],[Gross 
amount]]-Table35[[#This Row],[Net 
amount   ]]</f>
        <v>0</v>
      </c>
      <c r="I162" s="30">
        <f>IFERROR(G162/(SUMIF(Table1[[VAT rate description ]],Table35[[#This Row],[VAT rate]],Table1[Factor])),G162)</f>
        <v>0</v>
      </c>
      <c r="J162" s="30" t="str">
        <f>IFERROR(IF(VLOOKUP(Table35[[#This Row],[VAT rate]],'VAT rates'!B:E,3,FALSE)="Y",Table35[[#This Row],[Gross 
amount]],"-"),"-")</f>
        <v>-</v>
      </c>
      <c r="K162" s="46"/>
      <c r="L162" s="46"/>
    </row>
    <row r="163" spans="1:12">
      <c r="A163" s="41"/>
      <c r="B163" s="41"/>
      <c r="C163" s="46"/>
      <c r="D163" s="46"/>
      <c r="E163" s="46"/>
      <c r="F163" s="62"/>
      <c r="G163" s="63"/>
      <c r="H163" s="30">
        <f>Table35[[#This Row],[Gross 
amount]]-Table35[[#This Row],[Net 
amount   ]]</f>
        <v>0</v>
      </c>
      <c r="I163" s="30">
        <f>IFERROR(G163/(SUMIF(Table1[[VAT rate description ]],Table35[[#This Row],[VAT rate]],Table1[Factor])),G163)</f>
        <v>0</v>
      </c>
      <c r="J163" s="30" t="str">
        <f>IFERROR(IF(VLOOKUP(Table35[[#This Row],[VAT rate]],'VAT rates'!B:E,3,FALSE)="Y",Table35[[#This Row],[Gross 
amount]],"-"),"-")</f>
        <v>-</v>
      </c>
      <c r="K163" s="46"/>
      <c r="L163" s="46"/>
    </row>
    <row r="164" spans="1:12">
      <c r="A164" s="41"/>
      <c r="B164" s="41"/>
      <c r="C164" s="46"/>
      <c r="D164" s="46"/>
      <c r="E164" s="46"/>
      <c r="F164" s="62"/>
      <c r="G164" s="63"/>
      <c r="H164" s="30">
        <f>Table35[[#This Row],[Gross 
amount]]-Table35[[#This Row],[Net 
amount   ]]</f>
        <v>0</v>
      </c>
      <c r="I164" s="30">
        <f>IFERROR(G164/(SUMIF(Table1[[VAT rate description ]],Table35[[#This Row],[VAT rate]],Table1[Factor])),G164)</f>
        <v>0</v>
      </c>
      <c r="J164" s="30" t="str">
        <f>IFERROR(IF(VLOOKUP(Table35[[#This Row],[VAT rate]],'VAT rates'!B:E,3,FALSE)="Y",Table35[[#This Row],[Gross 
amount]],"-"),"-")</f>
        <v>-</v>
      </c>
      <c r="K164" s="46"/>
      <c r="L164" s="46"/>
    </row>
    <row r="165" spans="1:12">
      <c r="A165" s="41"/>
      <c r="B165" s="41"/>
      <c r="C165" s="46"/>
      <c r="D165" s="46"/>
      <c r="E165" s="46"/>
      <c r="F165" s="62"/>
      <c r="G165" s="63"/>
      <c r="H165" s="30">
        <f>Table35[[#This Row],[Gross 
amount]]-Table35[[#This Row],[Net 
amount   ]]</f>
        <v>0</v>
      </c>
      <c r="I165" s="30">
        <f>IFERROR(G165/(SUMIF(Table1[[VAT rate description ]],Table35[[#This Row],[VAT rate]],Table1[Factor])),G165)</f>
        <v>0</v>
      </c>
      <c r="J165" s="30" t="str">
        <f>IFERROR(IF(VLOOKUP(Table35[[#This Row],[VAT rate]],'VAT rates'!B:E,3,FALSE)="Y",Table35[[#This Row],[Gross 
amount]],"-"),"-")</f>
        <v>-</v>
      </c>
      <c r="K165" s="46"/>
      <c r="L165" s="46"/>
    </row>
    <row r="166" spans="1:12">
      <c r="A166" s="41"/>
      <c r="B166" s="41"/>
      <c r="C166" s="46"/>
      <c r="D166" s="46"/>
      <c r="E166" s="46"/>
      <c r="F166" s="62"/>
      <c r="G166" s="63"/>
      <c r="H166" s="30">
        <f>Table35[[#This Row],[Gross 
amount]]-Table35[[#This Row],[Net 
amount   ]]</f>
        <v>0</v>
      </c>
      <c r="I166" s="30">
        <f>IFERROR(G166/(SUMIF(Table1[[VAT rate description ]],Table35[[#This Row],[VAT rate]],Table1[Factor])),G166)</f>
        <v>0</v>
      </c>
      <c r="J166" s="30" t="str">
        <f>IFERROR(IF(VLOOKUP(Table35[[#This Row],[VAT rate]],'VAT rates'!B:E,3,FALSE)="Y",Table35[[#This Row],[Gross 
amount]],"-"),"-")</f>
        <v>-</v>
      </c>
      <c r="K166" s="46"/>
      <c r="L166" s="46"/>
    </row>
    <row r="167" spans="1:12">
      <c r="A167" s="41"/>
      <c r="B167" s="41"/>
      <c r="C167" s="46"/>
      <c r="D167" s="46"/>
      <c r="E167" s="46"/>
      <c r="F167" s="62"/>
      <c r="G167" s="63"/>
      <c r="H167" s="30">
        <f>Table35[[#This Row],[Gross 
amount]]-Table35[[#This Row],[Net 
amount   ]]</f>
        <v>0</v>
      </c>
      <c r="I167" s="30">
        <f>IFERROR(G167/(SUMIF(Table1[[VAT rate description ]],Table35[[#This Row],[VAT rate]],Table1[Factor])),G167)</f>
        <v>0</v>
      </c>
      <c r="J167" s="30" t="str">
        <f>IFERROR(IF(VLOOKUP(Table35[[#This Row],[VAT rate]],'VAT rates'!B:E,3,FALSE)="Y",Table35[[#This Row],[Gross 
amount]],"-"),"-")</f>
        <v>-</v>
      </c>
      <c r="K167" s="46"/>
      <c r="L167" s="46"/>
    </row>
    <row r="168" spans="1:12">
      <c r="A168" s="41"/>
      <c r="B168" s="41"/>
      <c r="C168" s="46"/>
      <c r="D168" s="46"/>
      <c r="E168" s="46"/>
      <c r="F168" s="62"/>
      <c r="G168" s="63"/>
      <c r="H168" s="30">
        <f>Table35[[#This Row],[Gross 
amount]]-Table35[[#This Row],[Net 
amount   ]]</f>
        <v>0</v>
      </c>
      <c r="I168" s="30">
        <f>IFERROR(G168/(SUMIF(Table1[[VAT rate description ]],Table35[[#This Row],[VAT rate]],Table1[Factor])),G168)</f>
        <v>0</v>
      </c>
      <c r="J168" s="30" t="str">
        <f>IFERROR(IF(VLOOKUP(Table35[[#This Row],[VAT rate]],'VAT rates'!B:E,3,FALSE)="Y",Table35[[#This Row],[Gross 
amount]],"-"),"-")</f>
        <v>-</v>
      </c>
      <c r="K168" s="46"/>
      <c r="L168" s="46"/>
    </row>
    <row r="169" spans="1:12">
      <c r="A169" s="41"/>
      <c r="B169" s="41"/>
      <c r="C169" s="46"/>
      <c r="D169" s="46"/>
      <c r="E169" s="46"/>
      <c r="F169" s="62"/>
      <c r="G169" s="63"/>
      <c r="H169" s="30">
        <f>Table35[[#This Row],[Gross 
amount]]-Table35[[#This Row],[Net 
amount   ]]</f>
        <v>0</v>
      </c>
      <c r="I169" s="30">
        <f>IFERROR(G169/(SUMIF(Table1[[VAT rate description ]],Table35[[#This Row],[VAT rate]],Table1[Factor])),G169)</f>
        <v>0</v>
      </c>
      <c r="J169" s="30" t="str">
        <f>IFERROR(IF(VLOOKUP(Table35[[#This Row],[VAT rate]],'VAT rates'!B:E,3,FALSE)="Y",Table35[[#This Row],[Gross 
amount]],"-"),"-")</f>
        <v>-</v>
      </c>
      <c r="K169" s="46"/>
      <c r="L169" s="46"/>
    </row>
    <row r="170" spans="1:12">
      <c r="A170" s="41"/>
      <c r="B170" s="41"/>
      <c r="C170" s="46"/>
      <c r="D170" s="46"/>
      <c r="E170" s="46"/>
      <c r="F170" s="62"/>
      <c r="G170" s="63"/>
      <c r="H170" s="30">
        <f>Table35[[#This Row],[Gross 
amount]]-Table35[[#This Row],[Net 
amount   ]]</f>
        <v>0</v>
      </c>
      <c r="I170" s="30">
        <f>IFERROR(G170/(SUMIF(Table1[[VAT rate description ]],Table35[[#This Row],[VAT rate]],Table1[Factor])),G170)</f>
        <v>0</v>
      </c>
      <c r="J170" s="30" t="str">
        <f>IFERROR(IF(VLOOKUP(Table35[[#This Row],[VAT rate]],'VAT rates'!B:E,3,FALSE)="Y",Table35[[#This Row],[Gross 
amount]],"-"),"-")</f>
        <v>-</v>
      </c>
      <c r="K170" s="46"/>
      <c r="L170" s="46"/>
    </row>
    <row r="171" spans="1:12">
      <c r="A171" s="41"/>
      <c r="B171" s="41"/>
      <c r="C171" s="46"/>
      <c r="D171" s="46"/>
      <c r="E171" s="46"/>
      <c r="F171" s="62"/>
      <c r="G171" s="63"/>
      <c r="H171" s="30">
        <f>Table35[[#This Row],[Gross 
amount]]-Table35[[#This Row],[Net 
amount   ]]</f>
        <v>0</v>
      </c>
      <c r="I171" s="30">
        <f>IFERROR(G171/(SUMIF(Table1[[VAT rate description ]],Table35[[#This Row],[VAT rate]],Table1[Factor])),G171)</f>
        <v>0</v>
      </c>
      <c r="J171" s="30" t="str">
        <f>IFERROR(IF(VLOOKUP(Table35[[#This Row],[VAT rate]],'VAT rates'!B:E,3,FALSE)="Y",Table35[[#This Row],[Gross 
amount]],"-"),"-")</f>
        <v>-</v>
      </c>
      <c r="K171" s="46"/>
      <c r="L171" s="46"/>
    </row>
    <row r="172" spans="1:12">
      <c r="A172" s="41"/>
      <c r="B172" s="41"/>
      <c r="C172" s="46"/>
      <c r="D172" s="46"/>
      <c r="E172" s="46"/>
      <c r="F172" s="62"/>
      <c r="G172" s="63"/>
      <c r="H172" s="30">
        <f>Table35[[#This Row],[Gross 
amount]]-Table35[[#This Row],[Net 
amount   ]]</f>
        <v>0</v>
      </c>
      <c r="I172" s="30">
        <f>IFERROR(G172/(SUMIF(Table1[[VAT rate description ]],Table35[[#This Row],[VAT rate]],Table1[Factor])),G172)</f>
        <v>0</v>
      </c>
      <c r="J172" s="30" t="str">
        <f>IFERROR(IF(VLOOKUP(Table35[[#This Row],[VAT rate]],'VAT rates'!B:E,3,FALSE)="Y",Table35[[#This Row],[Gross 
amount]],"-"),"-")</f>
        <v>-</v>
      </c>
      <c r="K172" s="46"/>
      <c r="L172" s="46"/>
    </row>
    <row r="173" spans="1:12">
      <c r="A173" s="41"/>
      <c r="B173" s="41"/>
      <c r="C173" s="46"/>
      <c r="D173" s="46"/>
      <c r="E173" s="46"/>
      <c r="F173" s="62"/>
      <c r="G173" s="63"/>
      <c r="H173" s="30">
        <f>Table35[[#This Row],[Gross 
amount]]-Table35[[#This Row],[Net 
amount   ]]</f>
        <v>0</v>
      </c>
      <c r="I173" s="30">
        <f>IFERROR(G173/(SUMIF(Table1[[VAT rate description ]],Table35[[#This Row],[VAT rate]],Table1[Factor])),G173)</f>
        <v>0</v>
      </c>
      <c r="J173" s="30" t="str">
        <f>IFERROR(IF(VLOOKUP(Table35[[#This Row],[VAT rate]],'VAT rates'!B:E,3,FALSE)="Y",Table35[[#This Row],[Gross 
amount]],"-"),"-")</f>
        <v>-</v>
      </c>
      <c r="K173" s="46"/>
      <c r="L173" s="46"/>
    </row>
    <row r="174" spans="1:12">
      <c r="A174" s="41"/>
      <c r="B174" s="41"/>
      <c r="C174" s="46"/>
      <c r="D174" s="46"/>
      <c r="E174" s="46"/>
      <c r="F174" s="62"/>
      <c r="G174" s="63"/>
      <c r="H174" s="30">
        <f>Table35[[#This Row],[Gross 
amount]]-Table35[[#This Row],[Net 
amount   ]]</f>
        <v>0</v>
      </c>
      <c r="I174" s="30">
        <f>IFERROR(G174/(SUMIF(Table1[[VAT rate description ]],Table35[[#This Row],[VAT rate]],Table1[Factor])),G174)</f>
        <v>0</v>
      </c>
      <c r="J174" s="30" t="str">
        <f>IFERROR(IF(VLOOKUP(Table35[[#This Row],[VAT rate]],'VAT rates'!B:E,3,FALSE)="Y",Table35[[#This Row],[Gross 
amount]],"-"),"-")</f>
        <v>-</v>
      </c>
      <c r="K174" s="46"/>
      <c r="L174" s="46"/>
    </row>
    <row r="175" spans="1:12">
      <c r="A175" s="41"/>
      <c r="B175" s="41"/>
      <c r="C175" s="46"/>
      <c r="D175" s="46"/>
      <c r="E175" s="46"/>
      <c r="F175" s="62"/>
      <c r="G175" s="63"/>
      <c r="H175" s="30">
        <f>Table35[[#This Row],[Gross 
amount]]-Table35[[#This Row],[Net 
amount   ]]</f>
        <v>0</v>
      </c>
      <c r="I175" s="30">
        <f>IFERROR(G175/(SUMIF(Table1[[VAT rate description ]],Table35[[#This Row],[VAT rate]],Table1[Factor])),G175)</f>
        <v>0</v>
      </c>
      <c r="J175" s="30" t="str">
        <f>IFERROR(IF(VLOOKUP(Table35[[#This Row],[VAT rate]],'VAT rates'!B:E,3,FALSE)="Y",Table35[[#This Row],[Gross 
amount]],"-"),"-")</f>
        <v>-</v>
      </c>
      <c r="K175" s="46"/>
      <c r="L175" s="46"/>
    </row>
    <row r="176" spans="1:12">
      <c r="A176" s="41"/>
      <c r="B176" s="41"/>
      <c r="C176" s="46"/>
      <c r="D176" s="46"/>
      <c r="E176" s="46"/>
      <c r="F176" s="62"/>
      <c r="G176" s="63"/>
      <c r="H176" s="30">
        <f>Table35[[#This Row],[Gross 
amount]]-Table35[[#This Row],[Net 
amount   ]]</f>
        <v>0</v>
      </c>
      <c r="I176" s="30">
        <f>IFERROR(G176/(SUMIF(Table1[[VAT rate description ]],Table35[[#This Row],[VAT rate]],Table1[Factor])),G176)</f>
        <v>0</v>
      </c>
      <c r="J176" s="30" t="str">
        <f>IFERROR(IF(VLOOKUP(Table35[[#This Row],[VAT rate]],'VAT rates'!B:E,3,FALSE)="Y",Table35[[#This Row],[Gross 
amount]],"-"),"-")</f>
        <v>-</v>
      </c>
      <c r="K176" s="46"/>
      <c r="L176" s="46"/>
    </row>
    <row r="177" spans="1:12">
      <c r="A177" s="41"/>
      <c r="B177" s="41"/>
      <c r="C177" s="46"/>
      <c r="D177" s="46"/>
      <c r="E177" s="46"/>
      <c r="F177" s="62"/>
      <c r="G177" s="63"/>
      <c r="H177" s="30">
        <f>Table35[[#This Row],[Gross 
amount]]-Table35[[#This Row],[Net 
amount   ]]</f>
        <v>0</v>
      </c>
      <c r="I177" s="30">
        <f>IFERROR(G177/(SUMIF(Table1[[VAT rate description ]],Table35[[#This Row],[VAT rate]],Table1[Factor])),G177)</f>
        <v>0</v>
      </c>
      <c r="J177" s="30" t="str">
        <f>IFERROR(IF(VLOOKUP(Table35[[#This Row],[VAT rate]],'VAT rates'!B:E,3,FALSE)="Y",Table35[[#This Row],[Gross 
amount]],"-"),"-")</f>
        <v>-</v>
      </c>
      <c r="K177" s="46"/>
      <c r="L177" s="46"/>
    </row>
    <row r="178" spans="1:12">
      <c r="A178" s="41"/>
      <c r="B178" s="41"/>
      <c r="C178" s="46"/>
      <c r="D178" s="46"/>
      <c r="E178" s="46"/>
      <c r="F178" s="58"/>
      <c r="G178" s="63"/>
      <c r="H178" s="30">
        <f>Table35[[#This Row],[Gross 
amount]]-Table35[[#This Row],[Net 
amount   ]]</f>
        <v>0</v>
      </c>
      <c r="I178" s="30">
        <f>IFERROR(G178/(SUMIF(Table1[[VAT rate description ]],Table35[[#This Row],[VAT rate]],Table1[Factor])),G178)</f>
        <v>0</v>
      </c>
      <c r="J178" s="30" t="str">
        <f>IFERROR(IF(VLOOKUP(Table35[[#This Row],[VAT rate]],'VAT rates'!B:E,3,FALSE)="Y",Table35[[#This Row],[Gross 
amount]],"-"),"-")</f>
        <v>-</v>
      </c>
      <c r="K178" s="46"/>
      <c r="L178" s="46"/>
    </row>
    <row r="179" spans="1:12">
      <c r="A179" s="41"/>
      <c r="B179" s="41"/>
      <c r="C179" s="46"/>
      <c r="D179" s="46"/>
      <c r="E179" s="46"/>
      <c r="F179" s="58"/>
      <c r="G179" s="45"/>
      <c r="H179" s="30">
        <f>Table35[[#This Row],[Gross 
amount]]-Table35[[#This Row],[Net 
amount   ]]</f>
        <v>0</v>
      </c>
      <c r="I179" s="30">
        <f>IFERROR(G179/(SUMIF(Table1[[VAT rate description ]],Table35[[#This Row],[VAT rate]],Table1[Factor])),G179)</f>
        <v>0</v>
      </c>
      <c r="J179" s="30" t="str">
        <f>IFERROR(IF(VLOOKUP(Table35[[#This Row],[VAT rate]],'VAT rates'!B:E,3,FALSE)="Y",Table35[[#This Row],[Gross 
amount]],"-"),"-")</f>
        <v>-</v>
      </c>
      <c r="K179" s="46"/>
      <c r="L179" s="46"/>
    </row>
    <row r="180" spans="1:12">
      <c r="A180" s="41"/>
      <c r="B180" s="41"/>
      <c r="C180" s="46"/>
      <c r="D180" s="46"/>
      <c r="E180" s="46"/>
      <c r="F180" s="58"/>
      <c r="G180" s="45"/>
      <c r="H180" s="30">
        <f>Table35[[#This Row],[Gross 
amount]]-Table35[[#This Row],[Net 
amount   ]]</f>
        <v>0</v>
      </c>
      <c r="I180" s="30">
        <f>IFERROR(G180/(SUMIF(Table1[[VAT rate description ]],Table35[[#This Row],[VAT rate]],Table1[Factor])),G180)</f>
        <v>0</v>
      </c>
      <c r="J180" s="30" t="str">
        <f>IFERROR(IF(VLOOKUP(Table35[[#This Row],[VAT rate]],'VAT rates'!B:E,3,FALSE)="Y",Table35[[#This Row],[Gross 
amount]],"-"),"-")</f>
        <v>-</v>
      </c>
      <c r="K180" s="46"/>
      <c r="L180" s="46"/>
    </row>
    <row r="181" spans="1:12">
      <c r="A181" s="41"/>
      <c r="B181" s="41"/>
      <c r="C181" s="46"/>
      <c r="D181" s="46"/>
      <c r="E181" s="46"/>
      <c r="F181" s="58"/>
      <c r="G181" s="45"/>
      <c r="H181" s="30">
        <f>Table35[[#This Row],[Gross 
amount]]-Table35[[#This Row],[Net 
amount   ]]</f>
        <v>0</v>
      </c>
      <c r="I181" s="30">
        <f>IFERROR(G181/(SUMIF(Table1[[VAT rate description ]],Table35[[#This Row],[VAT rate]],Table1[Factor])),G181)</f>
        <v>0</v>
      </c>
      <c r="J181" s="30" t="str">
        <f>IFERROR(IF(VLOOKUP(Table35[[#This Row],[VAT rate]],'VAT rates'!B:E,3,FALSE)="Y",Table35[[#This Row],[Gross 
amount]],"-"),"-")</f>
        <v>-</v>
      </c>
      <c r="K181" s="46"/>
      <c r="L181" s="46"/>
    </row>
    <row r="182" spans="1:12">
      <c r="A182" s="41"/>
      <c r="B182" s="41"/>
      <c r="C182" s="46"/>
      <c r="D182" s="46"/>
      <c r="E182" s="46"/>
      <c r="F182" s="58"/>
      <c r="G182" s="45"/>
      <c r="H182" s="30">
        <f>Table35[[#This Row],[Gross 
amount]]-Table35[[#This Row],[Net 
amount   ]]</f>
        <v>0</v>
      </c>
      <c r="I182" s="30">
        <f>IFERROR(G182/(SUMIF(Table1[[VAT rate description ]],Table35[[#This Row],[VAT rate]],Table1[Factor])),G182)</f>
        <v>0</v>
      </c>
      <c r="J182" s="30" t="str">
        <f>IFERROR(IF(VLOOKUP(Table35[[#This Row],[VAT rate]],'VAT rates'!B:E,3,FALSE)="Y",Table35[[#This Row],[Gross 
amount]],"-"),"-")</f>
        <v>-</v>
      </c>
      <c r="K182" s="46"/>
      <c r="L182" s="46"/>
    </row>
    <row r="183" spans="1:12">
      <c r="A183" s="41"/>
      <c r="B183" s="41"/>
      <c r="C183" s="46"/>
      <c r="D183" s="46"/>
      <c r="E183" s="46"/>
      <c r="F183" s="58"/>
      <c r="G183" s="45"/>
      <c r="H183" s="30">
        <f>Table35[[#This Row],[Gross 
amount]]-Table35[[#This Row],[Net 
amount   ]]</f>
        <v>0</v>
      </c>
      <c r="I183" s="30">
        <f>IFERROR(G183/(SUMIF(Table1[[VAT rate description ]],Table35[[#This Row],[VAT rate]],Table1[Factor])),G183)</f>
        <v>0</v>
      </c>
      <c r="J183" s="30" t="str">
        <f>IFERROR(IF(VLOOKUP(Table35[[#This Row],[VAT rate]],'VAT rates'!B:E,3,FALSE)="Y",Table35[[#This Row],[Gross 
amount]],"-"),"-")</f>
        <v>-</v>
      </c>
      <c r="K183" s="46"/>
      <c r="L183" s="46"/>
    </row>
    <row r="184" spans="1:12">
      <c r="A184" s="41"/>
      <c r="B184" s="41"/>
      <c r="C184" s="46"/>
      <c r="D184" s="46"/>
      <c r="E184" s="46"/>
      <c r="F184" s="58"/>
      <c r="G184" s="45"/>
      <c r="H184" s="30">
        <f>Table35[[#This Row],[Gross 
amount]]-Table35[[#This Row],[Net 
amount   ]]</f>
        <v>0</v>
      </c>
      <c r="I184" s="30">
        <f>IFERROR(G184/(SUMIF(Table1[[VAT rate description ]],Table35[[#This Row],[VAT rate]],Table1[Factor])),G184)</f>
        <v>0</v>
      </c>
      <c r="J184" s="30" t="str">
        <f>IFERROR(IF(VLOOKUP(Table35[[#This Row],[VAT rate]],'VAT rates'!B:E,3,FALSE)="Y",Table35[[#This Row],[Gross 
amount]],"-"),"-")</f>
        <v>-</v>
      </c>
      <c r="K184" s="46"/>
      <c r="L184" s="46"/>
    </row>
    <row r="185" spans="1:12">
      <c r="A185" s="41"/>
      <c r="B185" s="41"/>
      <c r="C185" s="46"/>
      <c r="D185" s="46"/>
      <c r="E185" s="46"/>
      <c r="F185" s="58"/>
      <c r="G185" s="45"/>
      <c r="H185" s="30">
        <f>Table35[[#This Row],[Gross 
amount]]-Table35[[#This Row],[Net 
amount   ]]</f>
        <v>0</v>
      </c>
      <c r="I185" s="30">
        <f>IFERROR(G185/(SUMIF(Table1[[VAT rate description ]],Table35[[#This Row],[VAT rate]],Table1[Factor])),G185)</f>
        <v>0</v>
      </c>
      <c r="J185" s="30" t="str">
        <f>IFERROR(IF(VLOOKUP(Table35[[#This Row],[VAT rate]],'VAT rates'!B:E,3,FALSE)="Y",Table35[[#This Row],[Gross 
amount]],"-"),"-")</f>
        <v>-</v>
      </c>
      <c r="K185" s="46"/>
      <c r="L185" s="46"/>
    </row>
    <row r="186" spans="1:12">
      <c r="A186" s="41"/>
      <c r="B186" s="41"/>
      <c r="C186" s="46"/>
      <c r="D186" s="46"/>
      <c r="E186" s="46"/>
      <c r="F186" s="58"/>
      <c r="G186" s="45"/>
      <c r="H186" s="30">
        <f>Table35[[#This Row],[Gross 
amount]]-Table35[[#This Row],[Net 
amount   ]]</f>
        <v>0</v>
      </c>
      <c r="I186" s="30">
        <f>IFERROR(G186/(SUMIF(Table1[[VAT rate description ]],Table35[[#This Row],[VAT rate]],Table1[Factor])),G186)</f>
        <v>0</v>
      </c>
      <c r="J186" s="30" t="str">
        <f>IFERROR(IF(VLOOKUP(Table35[[#This Row],[VAT rate]],'VAT rates'!B:E,3,FALSE)="Y",Table35[[#This Row],[Gross 
amount]],"-"),"-")</f>
        <v>-</v>
      </c>
      <c r="K186" s="46"/>
      <c r="L186" s="46"/>
    </row>
    <row r="187" spans="1:12">
      <c r="A187" s="41"/>
      <c r="B187" s="41"/>
      <c r="C187" s="46"/>
      <c r="D187" s="46"/>
      <c r="E187" s="46"/>
      <c r="F187" s="58"/>
      <c r="G187" s="45"/>
      <c r="H187" s="30">
        <f>Table35[[#This Row],[Gross 
amount]]-Table35[[#This Row],[Net 
amount   ]]</f>
        <v>0</v>
      </c>
      <c r="I187" s="30">
        <f>IFERROR(G187/(SUMIF(Table1[[VAT rate description ]],Table35[[#This Row],[VAT rate]],Table1[Factor])),G187)</f>
        <v>0</v>
      </c>
      <c r="J187" s="30" t="str">
        <f>IFERROR(IF(VLOOKUP(Table35[[#This Row],[VAT rate]],'VAT rates'!B:E,3,FALSE)="Y",Table35[[#This Row],[Gross 
amount]],"-"),"-")</f>
        <v>-</v>
      </c>
      <c r="K187" s="46"/>
      <c r="L187" s="46"/>
    </row>
    <row r="188" spans="1:12">
      <c r="A188" s="41"/>
      <c r="B188" s="41"/>
      <c r="C188" s="46"/>
      <c r="D188" s="46"/>
      <c r="E188" s="46"/>
      <c r="F188" s="58"/>
      <c r="G188" s="45"/>
      <c r="H188" s="30">
        <f>Table35[[#This Row],[Gross 
amount]]-Table35[[#This Row],[Net 
amount   ]]</f>
        <v>0</v>
      </c>
      <c r="I188" s="30">
        <f>IFERROR(G188/(SUMIF(Table1[[VAT rate description ]],Table35[[#This Row],[VAT rate]],Table1[Factor])),G188)</f>
        <v>0</v>
      </c>
      <c r="J188" s="30" t="str">
        <f>IFERROR(IF(VLOOKUP(Table35[[#This Row],[VAT rate]],'VAT rates'!B:E,3,FALSE)="Y",Table35[[#This Row],[Gross 
amount]],"-"),"-")</f>
        <v>-</v>
      </c>
      <c r="K188" s="46"/>
      <c r="L188" s="46"/>
    </row>
    <row r="189" spans="1:12">
      <c r="A189" s="41"/>
      <c r="B189" s="41"/>
      <c r="C189" s="46"/>
      <c r="D189" s="46"/>
      <c r="E189" s="46"/>
      <c r="F189" s="58"/>
      <c r="G189" s="45"/>
      <c r="H189" s="30">
        <f>Table35[[#This Row],[Gross 
amount]]-Table35[[#This Row],[Net 
amount   ]]</f>
        <v>0</v>
      </c>
      <c r="I189" s="30">
        <f>IFERROR(G189/(SUMIF(Table1[[VAT rate description ]],Table35[[#This Row],[VAT rate]],Table1[Factor])),G189)</f>
        <v>0</v>
      </c>
      <c r="J189" s="30" t="str">
        <f>IFERROR(IF(VLOOKUP(Table35[[#This Row],[VAT rate]],'VAT rates'!B:E,3,FALSE)="Y",Table35[[#This Row],[Gross 
amount]],"-"),"-")</f>
        <v>-</v>
      </c>
      <c r="K189" s="46"/>
      <c r="L189" s="46"/>
    </row>
    <row r="190" spans="1:12">
      <c r="A190" s="41"/>
      <c r="B190" s="41"/>
      <c r="C190" s="46"/>
      <c r="D190" s="46"/>
      <c r="E190" s="46"/>
      <c r="F190" s="58"/>
      <c r="G190" s="45"/>
      <c r="H190" s="30">
        <f>Table35[[#This Row],[Gross 
amount]]-Table35[[#This Row],[Net 
amount   ]]</f>
        <v>0</v>
      </c>
      <c r="I190" s="30">
        <f>IFERROR(G190/(SUMIF(Table1[[VAT rate description ]],Table35[[#This Row],[VAT rate]],Table1[Factor])),G190)</f>
        <v>0</v>
      </c>
      <c r="J190" s="30" t="str">
        <f>IFERROR(IF(VLOOKUP(Table35[[#This Row],[VAT rate]],'VAT rates'!B:E,3,FALSE)="Y",Table35[[#This Row],[Gross 
amount]],"-"),"-")</f>
        <v>-</v>
      </c>
      <c r="K190" s="46"/>
      <c r="L190" s="46"/>
    </row>
    <row r="191" spans="1:12">
      <c r="A191" s="41"/>
      <c r="B191" s="41"/>
      <c r="C191" s="46"/>
      <c r="D191" s="46"/>
      <c r="E191" s="46"/>
      <c r="F191" s="58"/>
      <c r="G191" s="45"/>
      <c r="H191" s="30">
        <f>Table35[[#This Row],[Gross 
amount]]-Table35[[#This Row],[Net 
amount   ]]</f>
        <v>0</v>
      </c>
      <c r="I191" s="30">
        <f>IFERROR(G191/(SUMIF(Table1[[VAT rate description ]],Table35[[#This Row],[VAT rate]],Table1[Factor])),G191)</f>
        <v>0</v>
      </c>
      <c r="J191" s="30" t="str">
        <f>IFERROR(IF(VLOOKUP(Table35[[#This Row],[VAT rate]],'VAT rates'!B:E,3,FALSE)="Y",Table35[[#This Row],[Gross 
amount]],"-"),"-")</f>
        <v>-</v>
      </c>
      <c r="K191" s="46"/>
      <c r="L191" s="46"/>
    </row>
    <row r="192" spans="1:12">
      <c r="A192" s="41"/>
      <c r="B192" s="41"/>
      <c r="C192" s="46"/>
      <c r="D192" s="46"/>
      <c r="E192" s="46"/>
      <c r="F192" s="58"/>
      <c r="G192" s="45"/>
      <c r="H192" s="30">
        <f>Table35[[#This Row],[Gross 
amount]]-Table35[[#This Row],[Net 
amount   ]]</f>
        <v>0</v>
      </c>
      <c r="I192" s="30">
        <f>IFERROR(G192/(SUMIF(Table1[[VAT rate description ]],Table35[[#This Row],[VAT rate]],Table1[Factor])),G192)</f>
        <v>0</v>
      </c>
      <c r="J192" s="30" t="str">
        <f>IFERROR(IF(VLOOKUP(Table35[[#This Row],[VAT rate]],'VAT rates'!B:E,3,FALSE)="Y",Table35[[#This Row],[Gross 
amount]],"-"),"-")</f>
        <v>-</v>
      </c>
      <c r="K192" s="46"/>
      <c r="L192" s="46"/>
    </row>
    <row r="193" spans="1:12">
      <c r="A193" s="41"/>
      <c r="B193" s="41"/>
      <c r="C193" s="46"/>
      <c r="D193" s="46"/>
      <c r="E193" s="46"/>
      <c r="F193" s="58"/>
      <c r="G193" s="45"/>
      <c r="H193" s="30">
        <f>Table35[[#This Row],[Gross 
amount]]-Table35[[#This Row],[Net 
amount   ]]</f>
        <v>0</v>
      </c>
      <c r="I193" s="30">
        <f>IFERROR(G193/(SUMIF(Table1[[VAT rate description ]],Table35[[#This Row],[VAT rate]],Table1[Factor])),G193)</f>
        <v>0</v>
      </c>
      <c r="J193" s="30" t="str">
        <f>IFERROR(IF(VLOOKUP(Table35[[#This Row],[VAT rate]],'VAT rates'!B:E,3,FALSE)="Y",Table35[[#This Row],[Gross 
amount]],"-"),"-")</f>
        <v>-</v>
      </c>
      <c r="K193" s="46"/>
      <c r="L193" s="46"/>
    </row>
    <row r="194" spans="1:12">
      <c r="A194" s="41"/>
      <c r="B194" s="41"/>
      <c r="C194" s="46"/>
      <c r="D194" s="46"/>
      <c r="E194" s="46"/>
      <c r="F194" s="58"/>
      <c r="G194" s="45"/>
      <c r="H194" s="30">
        <f>Table35[[#This Row],[Gross 
amount]]-Table35[[#This Row],[Net 
amount   ]]</f>
        <v>0</v>
      </c>
      <c r="I194" s="30">
        <f>IFERROR(G194/(SUMIF(Table1[[VAT rate description ]],Table35[[#This Row],[VAT rate]],Table1[Factor])),G194)</f>
        <v>0</v>
      </c>
      <c r="J194" s="30" t="str">
        <f>IFERROR(IF(VLOOKUP(Table35[[#This Row],[VAT rate]],'VAT rates'!B:E,3,FALSE)="Y",Table35[[#This Row],[Gross 
amount]],"-"),"-")</f>
        <v>-</v>
      </c>
      <c r="K194" s="46"/>
      <c r="L194" s="46"/>
    </row>
    <row r="195" spans="1:12">
      <c r="A195" s="41"/>
      <c r="B195" s="41"/>
      <c r="C195" s="46"/>
      <c r="D195" s="46"/>
      <c r="E195" s="46"/>
      <c r="F195" s="58"/>
      <c r="G195" s="45"/>
      <c r="H195" s="30">
        <f>Table35[[#This Row],[Gross 
amount]]-Table35[[#This Row],[Net 
amount   ]]</f>
        <v>0</v>
      </c>
      <c r="I195" s="30">
        <f>IFERROR(G195/(SUMIF(Table1[[VAT rate description ]],Table35[[#This Row],[VAT rate]],Table1[Factor])),G195)</f>
        <v>0</v>
      </c>
      <c r="J195" s="30" t="str">
        <f>IFERROR(IF(VLOOKUP(Table35[[#This Row],[VAT rate]],'VAT rates'!B:E,3,FALSE)="Y",Table35[[#This Row],[Gross 
amount]],"-"),"-")</f>
        <v>-</v>
      </c>
      <c r="K195" s="46"/>
      <c r="L195" s="46"/>
    </row>
    <row r="196" spans="1:12">
      <c r="A196" s="41"/>
      <c r="B196" s="41"/>
      <c r="C196" s="46"/>
      <c r="D196" s="46"/>
      <c r="E196" s="46"/>
      <c r="F196" s="58"/>
      <c r="G196" s="45"/>
      <c r="H196" s="30">
        <f>Table35[[#This Row],[Gross 
amount]]-Table35[[#This Row],[Net 
amount   ]]</f>
        <v>0</v>
      </c>
      <c r="I196" s="30">
        <f>IFERROR(G196/(SUMIF(Table1[[VAT rate description ]],Table35[[#This Row],[VAT rate]],Table1[Factor])),G196)</f>
        <v>0</v>
      </c>
      <c r="J196" s="30" t="str">
        <f>IFERROR(IF(VLOOKUP(Table35[[#This Row],[VAT rate]],'VAT rates'!B:E,3,FALSE)="Y",Table35[[#This Row],[Gross 
amount]],"-"),"-")</f>
        <v>-</v>
      </c>
      <c r="K196" s="46"/>
      <c r="L196" s="46"/>
    </row>
    <row r="197" spans="1:12">
      <c r="A197" s="41"/>
      <c r="B197" s="41"/>
      <c r="C197" s="46"/>
      <c r="D197" s="46"/>
      <c r="E197" s="46"/>
      <c r="F197" s="58"/>
      <c r="G197" s="45"/>
      <c r="H197" s="30">
        <f>Table35[[#This Row],[Gross 
amount]]-Table35[[#This Row],[Net 
amount   ]]</f>
        <v>0</v>
      </c>
      <c r="I197" s="30">
        <f>IFERROR(G197/(SUMIF(Table1[[VAT rate description ]],Table35[[#This Row],[VAT rate]],Table1[Factor])),G197)</f>
        <v>0</v>
      </c>
      <c r="J197" s="30" t="str">
        <f>IFERROR(IF(VLOOKUP(Table35[[#This Row],[VAT rate]],'VAT rates'!B:E,3,FALSE)="Y",Table35[[#This Row],[Gross 
amount]],"-"),"-")</f>
        <v>-</v>
      </c>
      <c r="K197" s="46"/>
      <c r="L197" s="46"/>
    </row>
    <row r="198" spans="1:12">
      <c r="A198" s="41"/>
      <c r="B198" s="41"/>
      <c r="C198" s="46"/>
      <c r="D198" s="46"/>
      <c r="E198" s="46"/>
      <c r="F198" s="58"/>
      <c r="G198" s="63"/>
      <c r="H198" s="30">
        <f>Table35[[#This Row],[Gross 
amount]]-Table35[[#This Row],[Net 
amount   ]]</f>
        <v>0</v>
      </c>
      <c r="I198" s="30">
        <f>IFERROR(G198/(SUMIF(Table1[[VAT rate description ]],Table35[[#This Row],[VAT rate]],Table1[Factor])),G198)</f>
        <v>0</v>
      </c>
      <c r="J198" s="30" t="str">
        <f>IFERROR(IF(VLOOKUP(Table35[[#This Row],[VAT rate]],'VAT rates'!B:E,3,FALSE)="Y",Table35[[#This Row],[Gross 
amount]],"-"),"-")</f>
        <v>-</v>
      </c>
      <c r="K198" s="46"/>
      <c r="L198" s="46"/>
    </row>
    <row r="199" spans="1:12">
      <c r="A199" s="41"/>
      <c r="B199" s="41"/>
      <c r="C199" s="46"/>
      <c r="D199" s="46"/>
      <c r="E199" s="46"/>
      <c r="F199" s="58"/>
      <c r="G199" s="63"/>
      <c r="H199" s="30">
        <f>Table35[[#This Row],[Gross 
amount]]-Table35[[#This Row],[Net 
amount   ]]</f>
        <v>0</v>
      </c>
      <c r="I199" s="30">
        <f>IFERROR(G199/(SUMIF(Table1[[VAT rate description ]],Table35[[#This Row],[VAT rate]],Table1[Factor])),G199)</f>
        <v>0</v>
      </c>
      <c r="J199" s="30" t="str">
        <f>IFERROR(IF(VLOOKUP(Table35[[#This Row],[VAT rate]],'VAT rates'!B:E,3,FALSE)="Y",Table35[[#This Row],[Gross 
amount]],"-"),"-")</f>
        <v>-</v>
      </c>
      <c r="K199" s="46"/>
      <c r="L199" s="46"/>
    </row>
    <row r="200" spans="1:12">
      <c r="A200" s="41"/>
      <c r="B200" s="41"/>
      <c r="C200" s="46"/>
      <c r="D200" s="46"/>
      <c r="E200" s="46"/>
      <c r="F200" s="58"/>
      <c r="G200" s="45"/>
      <c r="H200" s="30">
        <f>Table35[[#This Row],[Gross 
amount]]-Table35[[#This Row],[Net 
amount   ]]</f>
        <v>0</v>
      </c>
      <c r="I200" s="30">
        <f>IFERROR(G200/(SUMIF(Table1[[VAT rate description ]],Table35[[#This Row],[VAT rate]],Table1[Factor])),G200)</f>
        <v>0</v>
      </c>
      <c r="J200" s="30" t="str">
        <f>IFERROR(IF(VLOOKUP(Table35[[#This Row],[VAT rate]],'VAT rates'!B:E,3,FALSE)="Y",Table35[[#This Row],[Gross 
amount]],"-"),"-")</f>
        <v>-</v>
      </c>
      <c r="K200" s="46"/>
      <c r="L200" s="46"/>
    </row>
    <row r="201" spans="1:12">
      <c r="A201" s="48"/>
      <c r="B201" s="48"/>
      <c r="C201" s="49"/>
      <c r="D201" s="49"/>
      <c r="E201" s="46"/>
      <c r="F201" s="58"/>
      <c r="G201" s="50"/>
      <c r="H201" s="30">
        <f>Table35[[#This Row],[Gross 
amount]]-Table35[[#This Row],[Net 
amount   ]]</f>
        <v>0</v>
      </c>
      <c r="I201" s="30">
        <f>IFERROR(G201/(SUMIF(Table1[[VAT rate description ]],Table35[[#This Row],[VAT rate]],Table1[Factor])),G201)</f>
        <v>0</v>
      </c>
      <c r="J201" s="30" t="str">
        <f>IFERROR(IF(VLOOKUP(Table35[[#This Row],[VAT rate]],'VAT rates'!B:E,3,FALSE)="Y",Table35[[#This Row],[Gross 
amount]],"-"),"-")</f>
        <v>-</v>
      </c>
      <c r="K201" s="46"/>
      <c r="L201" s="49"/>
    </row>
    <row r="202" spans="1:12" ht="39.9" customHeight="1">
      <c r="A202" s="74" t="s">
        <v>119</v>
      </c>
      <c r="B202" s="74"/>
      <c r="C202" s="74"/>
      <c r="D202" s="74"/>
      <c r="E202" s="74"/>
      <c r="F202" s="74"/>
      <c r="G202" s="74"/>
      <c r="H202" s="75"/>
      <c r="I202" s="75"/>
      <c r="J202" s="75"/>
      <c r="K202" s="75"/>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Please enter a valid date" sqref="A12:A201" xr:uid="{1A8E1064-7E40-4F47-B3F3-E26E8DD2D408}">
      <formula1>36526</formula1>
      <formula2>73050</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'VAT rates'!$B$6:$B$10</xm:f>
          </x14:formula1>
          <xm:sqref>E12</xm:sqref>
        </x14:dataValidation>
        <x14:dataValidation type="list" allowBlank="1" showInputMessage="1" showErrorMessage="1" xr:uid="{00000000-0002-0000-0400-000002000000}">
          <x14:formula1>
            <xm:f>'VAT rates'!$B$6:$B$12</xm:f>
          </x14:formula1>
          <xm:sqref>E13:E201</xm:sqref>
        </x14:dataValidation>
        <x14:dataValidation type="list" allowBlank="1" showInputMessage="1" showErrorMessage="1" xr:uid="{00000000-0002-0000-0400-000000000000}">
          <x14:formula1>
            <xm:f>'Quarterly filing codes'!$B$9:$B$24</xm:f>
          </x14:formula1>
          <xm:sqref>F12:F201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E16"/>
  <sheetViews>
    <sheetView showGridLines="0" zoomScaleNormal="100" workbookViewId="0"/>
  </sheetViews>
  <sheetFormatPr defaultColWidth="9.109375" defaultRowHeight="13.2"/>
  <cols>
    <col min="1" max="1" width="4.109375" style="10" customWidth="1"/>
    <col min="2" max="2" width="29.109375" style="10" bestFit="1" customWidth="1"/>
    <col min="3" max="3" width="24.44140625" style="16" customWidth="1"/>
    <col min="4" max="4" width="23.88671875" style="10" customWidth="1"/>
    <col min="5" max="5" width="11.44140625" style="10" bestFit="1" customWidth="1"/>
    <col min="6" max="16384" width="9.109375" style="10"/>
  </cols>
  <sheetData>
    <row r="2" spans="2:5" ht="21">
      <c r="B2" s="8" t="s">
        <v>107</v>
      </c>
    </row>
    <row r="3" spans="2:5" ht="39" customHeight="1">
      <c r="B3" s="115" t="s">
        <v>108</v>
      </c>
      <c r="C3" s="115"/>
      <c r="D3" s="115"/>
      <c r="E3" s="115"/>
    </row>
    <row r="5" spans="2:5" ht="26.4">
      <c r="B5" s="82" t="s">
        <v>109</v>
      </c>
      <c r="C5" s="86" t="s">
        <v>110</v>
      </c>
      <c r="D5" s="86" t="s">
        <v>111</v>
      </c>
      <c r="E5" s="87" t="s">
        <v>112</v>
      </c>
    </row>
    <row r="6" spans="2:5">
      <c r="B6" s="88" t="s">
        <v>63</v>
      </c>
      <c r="C6" s="89">
        <v>0.2</v>
      </c>
      <c r="D6" s="90"/>
      <c r="E6" s="91">
        <v>1.2</v>
      </c>
    </row>
    <row r="7" spans="2:5">
      <c r="B7" s="92" t="s">
        <v>75</v>
      </c>
      <c r="C7" s="93">
        <v>0</v>
      </c>
      <c r="D7" s="90"/>
      <c r="E7" s="91">
        <v>1</v>
      </c>
    </row>
    <row r="8" spans="2:5">
      <c r="B8" s="92" t="s">
        <v>90</v>
      </c>
      <c r="C8" s="93">
        <v>0.05</v>
      </c>
      <c r="D8" s="90"/>
      <c r="E8" s="91">
        <v>1.05</v>
      </c>
    </row>
    <row r="9" spans="2:5">
      <c r="B9" s="94" t="s">
        <v>99</v>
      </c>
      <c r="C9" s="93"/>
      <c r="D9" s="90"/>
      <c r="E9" s="95">
        <v>1</v>
      </c>
    </row>
    <row r="10" spans="2:5">
      <c r="B10" s="92" t="s">
        <v>66</v>
      </c>
      <c r="C10" s="93"/>
      <c r="D10" s="90" t="s">
        <v>113</v>
      </c>
      <c r="E10" s="95">
        <v>1</v>
      </c>
    </row>
    <row r="11" spans="2:5">
      <c r="B11" s="92" t="s">
        <v>72</v>
      </c>
      <c r="C11" s="96">
        <v>0.125</v>
      </c>
      <c r="D11" s="90"/>
      <c r="E11" s="91">
        <v>1.125</v>
      </c>
    </row>
    <row r="12" spans="2:5">
      <c r="B12" s="92" t="s">
        <v>69</v>
      </c>
      <c r="C12" s="93" t="s">
        <v>114</v>
      </c>
      <c r="D12" s="93"/>
      <c r="E12" s="95"/>
    </row>
    <row r="13" spans="2:5">
      <c r="B13" s="94" t="s">
        <v>120</v>
      </c>
      <c r="C13" s="97">
        <v>0</v>
      </c>
      <c r="D13" s="97"/>
      <c r="E13" s="98">
        <v>1</v>
      </c>
    </row>
    <row r="15" spans="2:5">
      <c r="B15" s="10" t="s">
        <v>115</v>
      </c>
    </row>
    <row r="16" spans="2:5" ht="14.4">
      <c r="B16" s="64" t="s">
        <v>116</v>
      </c>
    </row>
  </sheetData>
  <sheetProtection sheet="1" formatCells="0" formatColumns="0" formatRows="0" insertColumns="0" insertRows="0" insertHyperlinks="0" deleteColumns="0" deleteRows="0" sort="0" autoFilter="0" pivotTables="0"/>
  <mergeCells count="1">
    <mergeCell ref="B3:E3"/>
  </mergeCells>
  <hyperlinks>
    <hyperlink ref="B16" r:id="rId1" location="vat-on-goods-sold" display="HMRC guidance" xr:uid="{00000000-0004-0000-0500-000000000000}"/>
  </hyperlinks>
  <pageMargins left="0.47244094488188981" right="0.47244094488188981" top="0.94488188976377963" bottom="0.74803149606299213" header="0.31496062992125984" footer="0.31496062992125984"/>
  <pageSetup paperSize="9" orientation="landscape" r:id="rId2"/>
  <headerFooter>
    <oddHeader>&amp;LMTD TRANSACTIONS&amp;R&amp;G</oddHeader>
    <oddFooter>&amp;C&amp;G&amp;R&amp;P of &amp;N</oddFooter>
  </headerFooter>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topLeftCell="B3" zoomScaleNormal="100" workbookViewId="0">
      <selection activeCell="B2" sqref="B2"/>
    </sheetView>
  </sheetViews>
  <sheetFormatPr defaultColWidth="9.109375" defaultRowHeight="13.2"/>
  <cols>
    <col min="1" max="1" width="4.109375" style="10" customWidth="1"/>
    <col min="2" max="2" width="56.5546875" style="10" customWidth="1"/>
    <col min="3" max="3" width="24.44140625" style="16" customWidth="1"/>
    <col min="4" max="4" width="23.88671875" style="10" customWidth="1"/>
    <col min="5" max="5" width="11.44140625" style="10" bestFit="1" customWidth="1"/>
    <col min="6" max="16384" width="9.109375" style="10"/>
  </cols>
  <sheetData>
    <row r="2" spans="2:8" ht="21">
      <c r="B2" s="8" t="s">
        <v>147</v>
      </c>
      <c r="H2" s="59"/>
    </row>
    <row r="3" spans="2:8" ht="74.25" customHeight="1">
      <c r="B3" s="115" t="s">
        <v>148</v>
      </c>
      <c r="C3" s="115"/>
      <c r="D3" s="115"/>
      <c r="E3" s="115"/>
    </row>
    <row r="5" spans="2:8">
      <c r="B5" s="82" t="s">
        <v>117</v>
      </c>
      <c r="C5" s="10"/>
    </row>
    <row r="6" spans="2:8">
      <c r="B6" s="83" t="s">
        <v>37</v>
      </c>
      <c r="C6" s="10"/>
    </row>
    <row r="7" spans="2:8">
      <c r="B7" s="83" t="s">
        <v>131</v>
      </c>
      <c r="C7" s="10"/>
    </row>
    <row r="8" spans="2:8">
      <c r="B8" s="84" t="s">
        <v>146</v>
      </c>
      <c r="C8" s="10"/>
    </row>
    <row r="9" spans="2:8">
      <c r="B9" s="84" t="s">
        <v>133</v>
      </c>
      <c r="C9" s="10"/>
    </row>
    <row r="10" spans="2:8">
      <c r="B10" s="83" t="s">
        <v>134</v>
      </c>
      <c r="C10" s="10"/>
    </row>
    <row r="11" spans="2:8">
      <c r="B11" s="83" t="s">
        <v>135</v>
      </c>
      <c r="C11" s="10"/>
    </row>
    <row r="12" spans="2:8">
      <c r="B12" s="83" t="s">
        <v>136</v>
      </c>
      <c r="C12" s="10"/>
    </row>
    <row r="13" spans="2:8">
      <c r="B13" s="83" t="s">
        <v>137</v>
      </c>
      <c r="C13" s="10"/>
    </row>
    <row r="14" spans="2:8">
      <c r="B14" s="83" t="s">
        <v>138</v>
      </c>
      <c r="C14" s="10"/>
    </row>
    <row r="15" spans="2:8">
      <c r="B15" s="83" t="s">
        <v>139</v>
      </c>
      <c r="C15" s="10"/>
    </row>
    <row r="16" spans="2:8">
      <c r="B16" s="83" t="s">
        <v>140</v>
      </c>
      <c r="C16" s="10"/>
    </row>
    <row r="17" spans="2:3">
      <c r="B17" s="83" t="s">
        <v>141</v>
      </c>
      <c r="C17" s="10"/>
    </row>
    <row r="18" spans="2:3">
      <c r="B18" s="83" t="s">
        <v>142</v>
      </c>
      <c r="C18" s="10"/>
    </row>
    <row r="19" spans="2:3">
      <c r="B19" s="83" t="s">
        <v>143</v>
      </c>
      <c r="C19" s="10"/>
    </row>
    <row r="20" spans="2:3">
      <c r="B20" s="83" t="s">
        <v>153</v>
      </c>
      <c r="C20" s="10"/>
    </row>
    <row r="21" spans="2:3">
      <c r="B21" s="83" t="s">
        <v>144</v>
      </c>
      <c r="C21" s="10"/>
    </row>
    <row r="22" spans="2:3">
      <c r="B22" s="116" t="s">
        <v>154</v>
      </c>
      <c r="C22" s="10"/>
    </row>
    <row r="23" spans="2:3">
      <c r="B23" s="83" t="s">
        <v>145</v>
      </c>
    </row>
    <row r="24" spans="2:3">
      <c r="B24" s="84" t="s">
        <v>146</v>
      </c>
    </row>
  </sheetData>
  <sheetProtection sheet="1" objects="1" scenarios="1" formatCells="0" formatColumns="0" formatRows="0" selectLockedCells="1"/>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Information</vt:lpstr>
      <vt:lpstr> VAT filing totals</vt:lpstr>
      <vt:lpstr>Quarterly filing totals</vt:lpstr>
      <vt:lpstr>Sales transactions (outputs)</vt:lpstr>
      <vt:lpstr>Purchase transactions (inputs)</vt:lpstr>
      <vt:lpstr>VAT rates</vt:lpstr>
      <vt:lpstr>Quarterly filing codes</vt:lpstr>
      <vt:lpstr>'Quarterly filing totals'!Box_8</vt:lpstr>
      <vt:lpstr>Box_8</vt:lpstr>
      <vt:lpstr>Information!Print_Area</vt:lpstr>
      <vt:lpstr>'Sales transactions (outputs)'!Print_Area</vt:lpstr>
      <vt:lpstr>'Purchase transactions (inputs)'!Print_Titles</vt:lpstr>
      <vt:lpstr>'Sales transactions (outputs)'!Print_Titles</vt:lpstr>
      <vt:lpstr>'Quarterly filing codes'!Table1a</vt:lpstr>
      <vt:lpstr>Table1a</vt:lpstr>
      <vt:lpstr>Version_1.0</vt:lpstr>
    </vt:vector>
  </TitlesOfParts>
  <Manager/>
  <Company>Acorah Software Products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Acorah Software Products Limited</dc:creator>
  <cp:keywords/>
  <dc:description/>
  <cp:lastModifiedBy>Sarah Dudley</cp:lastModifiedBy>
  <cp:revision/>
  <dcterms:created xsi:type="dcterms:W3CDTF">2020-02-20T10:29:54Z</dcterms:created>
  <dcterms:modified xsi:type="dcterms:W3CDTF">2025-07-29T15:52:32Z</dcterms:modified>
  <cp:category/>
  <cp:contentStatus/>
</cp:coreProperties>
</file>